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80712997\AppData\Local\rubicon\Acta Nova Client\Data\539181697\"/>
    </mc:Choice>
  </mc:AlternateContent>
  <xr:revisionPtr revIDLastSave="0" documentId="13_ncr:1_{53A616A7-C919-40A5-ADFE-079BEE773D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04-2023" sheetId="12313" r:id="rId1"/>
    <sheet name="1990-2003" sheetId="12314" r:id="rId2"/>
  </sheets>
  <definedNames>
    <definedName name="_xlnm.Print_Area" localSheetId="0">'2004-2023'!$A$1:$T$46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6" i="12313" l="1"/>
  <c r="U26" i="12313"/>
  <c r="U19" i="12313"/>
  <c r="U14" i="12313"/>
  <c r="U7" i="12313" s="1"/>
  <c r="U5" i="12313" s="1"/>
  <c r="U8" i="12313"/>
  <c r="T36" i="12313"/>
  <c r="T26" i="12313"/>
  <c r="T19" i="12313"/>
  <c r="T14" i="12313"/>
  <c r="T8" i="12313"/>
  <c r="S26" i="12313"/>
  <c r="S19" i="12313"/>
  <c r="T7" i="12313" l="1"/>
  <c r="T5" i="12313"/>
  <c r="R19" i="12313"/>
  <c r="B35" i="12314"/>
  <c r="B36" i="12313"/>
  <c r="B34" i="12313"/>
  <c r="B7" i="12313"/>
</calcChain>
</file>

<file path=xl/sharedStrings.xml><?xml version="1.0" encoding="utf-8"?>
<sst xmlns="http://schemas.openxmlformats.org/spreadsheetml/2006/main" count="126" uniqueCount="109">
  <si>
    <t>1990/92, ad esempio, figurano come uscite dell’UFAG. All’epoca esistevano ancora conti separati.</t>
  </si>
  <si>
    <t>Istituto nazionale svizzero di allevamento equino
(Agroscope)</t>
  </si>
  <si>
    <t>Promozione della qualità e delle vendite</t>
  </si>
  <si>
    <t>FAO</t>
  </si>
  <si>
    <t>Allevamento e risorse genetiche</t>
  </si>
  <si>
    <t>Miglioramento delle basi di produzione e Misure sociali collaterali</t>
  </si>
  <si>
    <t>Pagamenti diretti Agricoltura</t>
  </si>
  <si>
    <t>Uscite della Confederazione per agricoltura e alimentazione, in 1 000 fr.</t>
  </si>
  <si>
    <t>Ambito di spesa</t>
  </si>
  <si>
    <t>Compiti inerenti all'agricoltura e all'alimentazione</t>
  </si>
  <si>
    <t>Nell'ambito del limite di spesa</t>
  </si>
  <si>
    <t>Produzione e smercio</t>
  </si>
  <si>
    <t>Economia lattiera</t>
  </si>
  <si>
    <t>Produzione animale</t>
  </si>
  <si>
    <t>Produzione vegetale</t>
  </si>
  <si>
    <t>Pagamenti diretti</t>
  </si>
  <si>
    <t>Pagamenti diretti generali</t>
  </si>
  <si>
    <t>Pagamenti diretti ecologici</t>
  </si>
  <si>
    <t>Miglioramenti strutturali</t>
  </si>
  <si>
    <t>Crediti d’investimento</t>
  </si>
  <si>
    <t>76 463</t>
  </si>
  <si>
    <t>Aiuti per la conduzione aziendale</t>
  </si>
  <si>
    <r>
      <t xml:space="preserve">Consulenza agricola </t>
    </r>
    <r>
      <rPr>
        <vertAlign val="superscript"/>
        <sz val="9"/>
        <rFont val="Calibri"/>
        <scheme val="minor"/>
      </rPr>
      <t>1)</t>
    </r>
  </si>
  <si>
    <t>Al di fuori del limite di spesa</t>
  </si>
  <si>
    <t>Amministrazione</t>
  </si>
  <si>
    <r>
      <t xml:space="preserve">Consulenza </t>
    </r>
    <r>
      <rPr>
        <vertAlign val="superscript"/>
        <sz val="9"/>
        <rFont val="Calibri"/>
        <scheme val="minor"/>
      </rPr>
      <t>1)</t>
    </r>
  </si>
  <si>
    <t>Protezione fitosanitaria</t>
  </si>
  <si>
    <t>Esecuzione e controllo (Agroscope)</t>
  </si>
  <si>
    <t>Prodotti agricoli trasformati (AFD)</t>
  </si>
  <si>
    <t>Assegni familiari nell’agricoltura (UFAS)</t>
  </si>
  <si>
    <t>Altro</t>
  </si>
  <si>
    <t>Uscite al di fuori dell'agricoltura</t>
  </si>
  <si>
    <t>Ricerca e sviluppo nell'agricoltura</t>
  </si>
  <si>
    <t>Salute degli animali</t>
  </si>
  <si>
    <t>Avvertenza: con l'introduzione, nel 2007, den nuovo modello contabile (NMC) la Confederazione presenta</t>
  </si>
  <si>
    <t>la propria contabilità con un nuovo sistema, ragion per cui non sono possibili confronti con gli anni precedenti.</t>
  </si>
  <si>
    <t>I dati sono stati riconteggiati fino al 2004.</t>
  </si>
  <si>
    <r>
      <rPr>
        <vertAlign val="superscript"/>
        <sz val="8"/>
        <rFont val="Calibri"/>
        <scheme val="minor"/>
      </rPr>
      <t xml:space="preserve">1) </t>
    </r>
    <r>
      <rPr>
        <sz val="8"/>
        <rFont val="Calibri"/>
        <scheme val="minor"/>
      </rPr>
      <t>Dal 2012 i contributi per la consulenza sono contenuti nel limite di spesa agricolo</t>
    </r>
  </si>
  <si>
    <t>Fonte: Conto dello Stato</t>
  </si>
  <si>
    <t>1990/92</t>
  </si>
  <si>
    <t>Uscite UFAG</t>
  </si>
  <si>
    <t>Promozione dello smercio</t>
  </si>
  <si>
    <t xml:space="preserve"> </t>
  </si>
  <si>
    <t xml:space="preserve">Miglioramento delle basi di produzione </t>
  </si>
  <si>
    <t>Consulenza e contributi per la ricerca</t>
  </si>
  <si>
    <t>Lotta alle malattie delle piante e agli organismi nocivi</t>
  </si>
  <si>
    <t>Produzione vegetale e allevamento di animali</t>
  </si>
  <si>
    <t>Ulteriori uscite</t>
  </si>
  <si>
    <t>Contributi per l'esportazione di prodotti agricoli</t>
  </si>
  <si>
    <t>trasformati</t>
  </si>
  <si>
    <t>Assegni familiari nell’agricoltura</t>
  </si>
  <si>
    <t>Stazioni di ricerca agronomica</t>
  </si>
  <si>
    <t>Istituto nazionale svizzero di allevamento equino</t>
  </si>
  <si>
    <t>Totale agricoltura e alimentazione</t>
  </si>
  <si>
    <t xml:space="preserve">Avvertenza: il Conto dello Stato 1999 costituisce la base per la ripartizione dei mezzi finanziari fra i singoli ambiti di spesa.  </t>
  </si>
  <si>
    <t xml:space="preserve">Le uscite per la valorizzazione delle patate e della frutta oppure quelle dell’Amministrazione federale dei cereali </t>
  </si>
  <si>
    <t xml:space="preserve">Ne consegue che le cifre inerenti al 1990/92 non sono identiche ai dati del Conto dello Stato. L'aumento </t>
  </si>
  <si>
    <t>delle spese amministrative è riconducibile soprattutto al fatto che le prestazioni quali ad esempio quelle per la cassa pensioni</t>
  </si>
  <si>
    <t>non sono più registrate nel conto dello Stato in maniera centralizzata, bensì suddivise tra i singoli uffici.</t>
  </si>
  <si>
    <t xml:space="preserve">1  Questo importo include le uscite straordinarie nel settore lattiero. Ciò è andato a scapito di altri settori </t>
  </si>
  <si>
    <t xml:space="preserve">    quali ad esempio i miglioramenti strutturali e la produzione animale.</t>
  </si>
  <si>
    <t>Fonti: Conto dello Stato, UFAG</t>
  </si>
  <si>
    <t>3 667 267</t>
  </si>
  <si>
    <t>3 385 284</t>
  </si>
  <si>
    <t xml:space="preserve"> 430 535</t>
  </si>
  <si>
    <t xml:space="preserve"> 60 797</t>
  </si>
  <si>
    <t xml:space="preserve"> 295 436</t>
  </si>
  <si>
    <t xml:space="preserve"> 11 967</t>
  </si>
  <si>
    <t xml:space="preserve"> 62 335</t>
  </si>
  <si>
    <t>2 795 185</t>
  </si>
  <si>
    <t xml:space="preserve"> 159 564</t>
  </si>
  <si>
    <t xml:space="preserve"> 94 659</t>
  </si>
  <si>
    <t xml:space="preserve"> 15 283</t>
  </si>
  <si>
    <t xml:space="preserve"> 37 549</t>
  </si>
  <si>
    <t xml:space="preserve"> 11 870</t>
  </si>
  <si>
    <t xml:space="preserve"> 281 982</t>
  </si>
  <si>
    <t xml:space="preserve"> 54 664</t>
  </si>
  <si>
    <t xml:space="preserve"> 1 310</t>
  </si>
  <si>
    <t xml:space="preserve"> 55 366</t>
  </si>
  <si>
    <t xml:space="preserve"> 8 742</t>
  </si>
  <si>
    <t xml:space="preserve"> 95 600</t>
  </si>
  <si>
    <t xml:space="preserve"> 66 300</t>
  </si>
  <si>
    <t xml:space="preserve"> 150 022</t>
  </si>
  <si>
    <t xml:space="preserve"> 85 440</t>
  </si>
  <si>
    <t xml:space="preserve"> 57 140</t>
  </si>
  <si>
    <t xml:space="preserve"> 7 442</t>
  </si>
  <si>
    <t>3 658 151</t>
  </si>
  <si>
    <t>3 473 794</t>
  </si>
  <si>
    <t xml:space="preserve"> 526 969</t>
  </si>
  <si>
    <t xml:space="preserve"> 64 706</t>
  </si>
  <si>
    <t xml:space="preserve"> 371 642</t>
  </si>
  <si>
    <t xml:space="preserve"> 5 725</t>
  </si>
  <si>
    <t xml:space="preserve"> 84 895</t>
  </si>
  <si>
    <t>2 814 551</t>
  </si>
  <si>
    <t xml:space="preserve"> 132 274</t>
  </si>
  <si>
    <t xml:space="preserve"> 82 783</t>
  </si>
  <si>
    <t xml:space="preserve"> 38 519</t>
  </si>
  <si>
    <t xml:space="preserve"> 11 067</t>
  </si>
  <si>
    <t xml:space="preserve"> 184 357</t>
  </si>
  <si>
    <t xml:space="preserve"> 52 747</t>
  </si>
  <si>
    <t xml:space="preserve"> 1 679</t>
  </si>
  <si>
    <t xml:space="preserve"> 64 305</t>
  </si>
  <si>
    <t xml:space="preserve"> 8 659</t>
  </si>
  <si>
    <t xml:space="preserve"> 5 833</t>
  </si>
  <si>
    <t xml:space="preserve"> 52 300</t>
  </si>
  <si>
    <t xml:space="preserve"> 150 102</t>
  </si>
  <si>
    <t xml:space="preserve"> 86 007</t>
  </si>
  <si>
    <t xml:space="preserve"> 56 332</t>
  </si>
  <si>
    <t xml:space="preserve"> 7 763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</si>
</sst>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\ ###\ ##0"/>
    <numFmt numFmtId="165" formatCode="###\ ###\ ##0\ &quot;(1)&quot;"/>
    <numFmt numFmtId="166" formatCode="###,000"/>
    <numFmt numFmtId="167" formatCode="#,##0.00_ ;\-#,##0.00\ "/>
  </numFmts>
  <fonts count="28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Helv"/>
    </font>
    <font>
      <sz val="10"/>
      <name val="Arial"/>
      <family val="2"/>
    </font>
    <font>
      <b/>
      <sz val="10"/>
      <name val="Calibri"/>
      <scheme val="minor"/>
    </font>
    <font>
      <sz val="10"/>
      <name val="Calibri"/>
      <scheme val="minor"/>
    </font>
    <font>
      <b/>
      <sz val="9"/>
      <name val="Calibri"/>
      <scheme val="minor"/>
    </font>
    <font>
      <sz val="9"/>
      <name val="Calibri"/>
      <scheme val="minor"/>
    </font>
    <font>
      <sz val="8"/>
      <name val="Calibri"/>
      <scheme val="minor"/>
    </font>
    <font>
      <vertAlign val="superscript"/>
      <sz val="9"/>
      <name val="Calibri"/>
      <scheme val="minor"/>
    </font>
    <font>
      <b/>
      <sz val="8"/>
      <name val="Calibri"/>
      <scheme val="minor"/>
    </font>
    <font>
      <vertAlign val="superscript"/>
      <sz val="8"/>
      <name val="Calibri"/>
      <scheme val="minor"/>
    </font>
    <font>
      <sz val="10"/>
      <name val="Arial"/>
    </font>
    <font>
      <sz val="10"/>
      <name val="Verdana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color indexed="8"/>
      <name val="Arial"/>
    </font>
    <font>
      <sz val="19"/>
      <color indexed="48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A5C4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78">
    <xf numFmtId="0" fontId="0" fillId="0" borderId="0"/>
    <xf numFmtId="0" fontId="4" fillId="0" borderId="0"/>
    <xf numFmtId="0" fontId="5" fillId="0" borderId="0"/>
    <xf numFmtId="0" fontId="15" fillId="0" borderId="0"/>
    <xf numFmtId="0" fontId="14" fillId="0" borderId="0"/>
    <xf numFmtId="4" fontId="16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4" fontId="18" fillId="7" borderId="0" applyNumberFormat="0" applyProtection="0">
      <alignment horizontal="left" vertical="center" indent="1"/>
    </xf>
    <xf numFmtId="4" fontId="17" fillId="8" borderId="7" applyNumberFormat="0" applyProtection="0">
      <alignment horizontal="left" vertical="center" indent="1"/>
    </xf>
    <xf numFmtId="4" fontId="18" fillId="6" borderId="0" applyNumberFormat="0" applyProtection="0">
      <alignment horizontal="left" vertical="center" indent="1"/>
    </xf>
    <xf numFmtId="4" fontId="18" fillId="7" borderId="0" applyNumberFormat="0" applyProtection="0">
      <alignment horizontal="left" vertical="center" indent="1"/>
    </xf>
    <xf numFmtId="0" fontId="18" fillId="6" borderId="8" applyNumberFormat="0" applyProtection="0">
      <alignment horizontal="left" vertical="top" indent="1"/>
    </xf>
    <xf numFmtId="4" fontId="18" fillId="9" borderId="8" applyNumberFormat="0" applyProtection="0">
      <alignment horizontal="right" vertical="center"/>
    </xf>
    <xf numFmtId="0" fontId="5" fillId="10" borderId="8" applyNumberFormat="0" applyProtection="0">
      <alignment horizontal="left" vertical="center" indent="1"/>
    </xf>
    <xf numFmtId="4" fontId="18" fillId="9" borderId="8" applyNumberFormat="0" applyProtection="0">
      <alignment horizontal="left" vertical="center" indent="1"/>
    </xf>
    <xf numFmtId="4" fontId="17" fillId="11" borderId="8" applyNumberFormat="0" applyProtection="0">
      <alignment vertical="center"/>
    </xf>
    <xf numFmtId="0" fontId="5" fillId="6" borderId="8" applyNumberFormat="0" applyProtection="0">
      <alignment horizontal="left" vertical="center" indent="1"/>
    </xf>
    <xf numFmtId="0" fontId="5" fillId="12" borderId="8" applyNumberFormat="0" applyProtection="0">
      <alignment horizontal="left" vertical="center" indent="1"/>
    </xf>
    <xf numFmtId="0" fontId="5" fillId="13" borderId="8" applyNumberFormat="0" applyProtection="0">
      <alignment horizontal="left" vertical="center" indent="1"/>
    </xf>
    <xf numFmtId="4" fontId="18" fillId="7" borderId="8" applyNumberFormat="0" applyProtection="0">
      <alignment horizontal="right" vertical="center"/>
    </xf>
    <xf numFmtId="4" fontId="19" fillId="14" borderId="8" applyNumberFormat="0" applyProtection="0">
      <alignment vertical="center"/>
    </xf>
    <xf numFmtId="4" fontId="17" fillId="14" borderId="8" applyNumberFormat="0" applyProtection="0">
      <alignment horizontal="left" vertical="center" indent="1"/>
    </xf>
    <xf numFmtId="0" fontId="17" fillId="14" borderId="8" applyNumberFormat="0" applyProtection="0">
      <alignment horizontal="left" vertical="top" indent="1"/>
    </xf>
    <xf numFmtId="4" fontId="18" fillId="15" borderId="8" applyNumberFormat="0" applyProtection="0">
      <alignment horizontal="right" vertical="center"/>
    </xf>
    <xf numFmtId="4" fontId="18" fillId="16" borderId="8" applyNumberFormat="0" applyProtection="0">
      <alignment horizontal="right" vertical="center"/>
    </xf>
    <xf numFmtId="4" fontId="18" fillId="17" borderId="8" applyNumberFormat="0" applyProtection="0">
      <alignment horizontal="right" vertical="center"/>
    </xf>
    <xf numFmtId="4" fontId="18" fillId="18" borderId="8" applyNumberFormat="0" applyProtection="0">
      <alignment horizontal="right" vertical="center"/>
    </xf>
    <xf numFmtId="4" fontId="18" fillId="19" borderId="8" applyNumberFormat="0" applyProtection="0">
      <alignment horizontal="right" vertical="center"/>
    </xf>
    <xf numFmtId="4" fontId="18" fillId="20" borderId="8" applyNumberFormat="0" applyProtection="0">
      <alignment horizontal="right" vertical="center"/>
    </xf>
    <xf numFmtId="4" fontId="18" fillId="21" borderId="8" applyNumberFormat="0" applyProtection="0">
      <alignment horizontal="right" vertical="center"/>
    </xf>
    <xf numFmtId="4" fontId="18" fillId="22" borderId="8" applyNumberFormat="0" applyProtection="0">
      <alignment horizontal="right" vertical="center"/>
    </xf>
    <xf numFmtId="4" fontId="18" fillId="23" borderId="8" applyNumberFormat="0" applyProtection="0">
      <alignment horizontal="right" vertical="center"/>
    </xf>
    <xf numFmtId="4" fontId="20" fillId="10" borderId="0" applyNumberFormat="0" applyProtection="0">
      <alignment horizontal="left" vertical="center" indent="1"/>
    </xf>
    <xf numFmtId="0" fontId="5" fillId="10" borderId="8" applyNumberFormat="0" applyProtection="0">
      <alignment horizontal="left" vertical="top" indent="1"/>
    </xf>
    <xf numFmtId="0" fontId="5" fillId="6" borderId="8" applyNumberFormat="0" applyProtection="0">
      <alignment horizontal="left" vertical="top" indent="1"/>
    </xf>
    <xf numFmtId="0" fontId="5" fillId="12" borderId="8" applyNumberFormat="0" applyProtection="0">
      <alignment horizontal="left" vertical="top" indent="1"/>
    </xf>
    <xf numFmtId="0" fontId="5" fillId="13" borderId="8" applyNumberFormat="0" applyProtection="0">
      <alignment horizontal="left" vertical="top" indent="1"/>
    </xf>
    <xf numFmtId="4" fontId="18" fillId="24" borderId="8" applyNumberFormat="0" applyProtection="0">
      <alignment vertical="center"/>
    </xf>
    <xf numFmtId="4" fontId="21" fillId="24" borderId="8" applyNumberFormat="0" applyProtection="0">
      <alignment vertical="center"/>
    </xf>
    <xf numFmtId="4" fontId="18" fillId="24" borderId="8" applyNumberFormat="0" applyProtection="0">
      <alignment horizontal="left" vertical="center" indent="1"/>
    </xf>
    <xf numFmtId="0" fontId="18" fillId="24" borderId="8" applyNumberFormat="0" applyProtection="0">
      <alignment horizontal="left" vertical="top" indent="1"/>
    </xf>
    <xf numFmtId="4" fontId="21" fillId="7" borderId="8" applyNumberFormat="0" applyProtection="0">
      <alignment horizontal="right" vertical="center"/>
    </xf>
    <xf numFmtId="4" fontId="22" fillId="7" borderId="8" applyNumberFormat="0" applyProtection="0">
      <alignment horizontal="right" vertical="center"/>
    </xf>
    <xf numFmtId="4" fontId="16" fillId="5" borderId="0" applyNumberFormat="0" applyProtection="0">
      <alignment horizontal="left" vertical="center" indent="1"/>
    </xf>
    <xf numFmtId="4" fontId="18" fillId="6" borderId="0" applyNumberFormat="0" applyProtection="0">
      <alignment horizontal="left" vertical="center" indent="1"/>
    </xf>
    <xf numFmtId="4" fontId="18" fillId="7" borderId="0" applyNumberFormat="0" applyProtection="0">
      <alignment horizontal="left" vertical="center" indent="1"/>
    </xf>
    <xf numFmtId="0" fontId="5" fillId="10" borderId="8" applyNumberFormat="0" applyProtection="0">
      <alignment horizontal="left" vertical="center" indent="1"/>
    </xf>
    <xf numFmtId="0" fontId="5" fillId="6" borderId="8" applyNumberFormat="0" applyProtection="0">
      <alignment horizontal="left" vertical="center" indent="1"/>
    </xf>
    <xf numFmtId="0" fontId="5" fillId="12" borderId="8" applyNumberFormat="0" applyProtection="0">
      <alignment horizontal="left" vertical="center" indent="1"/>
    </xf>
    <xf numFmtId="0" fontId="5" fillId="13" borderId="8" applyNumberFormat="0" applyProtection="0">
      <alignment horizontal="left" vertical="center" indent="1"/>
    </xf>
    <xf numFmtId="0" fontId="14" fillId="13" borderId="8" applyNumberFormat="0" applyProtection="0">
      <alignment horizontal="left" vertical="center" indent="1"/>
    </xf>
    <xf numFmtId="0" fontId="14" fillId="12" borderId="8" applyNumberFormat="0" applyProtection="0">
      <alignment horizontal="left" vertical="center" indent="1"/>
    </xf>
    <xf numFmtId="0" fontId="14" fillId="6" borderId="8" applyNumberFormat="0" applyProtection="0">
      <alignment horizontal="left" vertical="center" indent="1"/>
    </xf>
    <xf numFmtId="0" fontId="14" fillId="10" borderId="8" applyNumberFormat="0" applyProtection="0">
      <alignment horizontal="left" vertical="center" indent="1"/>
    </xf>
    <xf numFmtId="4" fontId="23" fillId="7" borderId="0" applyNumberFormat="0" applyProtection="0">
      <alignment horizontal="left" vertical="center" indent="1"/>
    </xf>
    <xf numFmtId="4" fontId="23" fillId="6" borderId="0" applyNumberFormat="0" applyProtection="0">
      <alignment horizontal="left" vertical="center" indent="1"/>
    </xf>
    <xf numFmtId="4" fontId="24" fillId="5" borderId="0" applyNumberFormat="0" applyProtection="0">
      <alignment horizontal="left" vertical="center" indent="1"/>
    </xf>
    <xf numFmtId="0" fontId="14" fillId="10" borderId="8" applyNumberFormat="0" applyProtection="0">
      <alignment horizontal="left" vertical="top" indent="1"/>
    </xf>
    <xf numFmtId="0" fontId="14" fillId="6" borderId="8" applyNumberFormat="0" applyProtection="0">
      <alignment horizontal="left" vertical="top" indent="1"/>
    </xf>
    <xf numFmtId="0" fontId="5" fillId="0" borderId="0"/>
    <xf numFmtId="0" fontId="3" fillId="0" borderId="0"/>
    <xf numFmtId="0" fontId="2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25" borderId="9" applyNumberFormat="0" applyFill="0" applyAlignment="0" applyProtection="0">
      <alignment horizontal="left" vertical="center" indent="1"/>
    </xf>
    <xf numFmtId="166" fontId="26" fillId="0" borderId="9" applyNumberFormat="0" applyProtection="0">
      <alignment horizontal="right" vertical="top" wrapText="1"/>
    </xf>
    <xf numFmtId="0" fontId="27" fillId="0" borderId="9" applyNumberFormat="0" applyAlignment="0" applyProtection="0">
      <alignment horizontal="left" vertical="center" indent="1"/>
    </xf>
    <xf numFmtId="167" fontId="25" fillId="0" borderId="9" applyNumberFormat="0">
      <alignment horizontal="right" vertical="center"/>
    </xf>
    <xf numFmtId="0" fontId="27" fillId="0" borderId="9" applyNumberFormat="0" applyAlignment="0" applyProtection="0">
      <alignment horizontal="left" vertical="center" indent="1"/>
    </xf>
    <xf numFmtId="0" fontId="26" fillId="0" borderId="9" applyNumberFormat="0" applyAlignment="0" applyProtection="0">
      <alignment horizontal="left" vertical="center" indent="1"/>
    </xf>
    <xf numFmtId="0" fontId="26" fillId="0" borderId="9" applyNumberFormat="0" applyAlignment="0" applyProtection="0">
      <alignment horizontal="left" vertical="center" indent="1"/>
    </xf>
    <xf numFmtId="0" fontId="15" fillId="0" borderId="0"/>
  </cellStyleXfs>
  <cellXfs count="73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/>
    <xf numFmtId="0" fontId="8" fillId="0" borderId="2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9" fillId="2" borderId="2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164" fontId="9" fillId="0" borderId="0" xfId="0" applyNumberFormat="1" applyFont="1" applyAlignment="1">
      <alignment vertical="center"/>
    </xf>
    <xf numFmtId="0" fontId="9" fillId="0" borderId="3" xfId="0" applyFont="1" applyBorder="1" applyAlignment="1">
      <alignment horizontal="left" vertical="center"/>
    </xf>
    <xf numFmtId="164" fontId="9" fillId="0" borderId="1" xfId="0" applyNumberFormat="1" applyFont="1" applyBorder="1" applyAlignment="1">
      <alignment vertical="center"/>
    </xf>
    <xf numFmtId="164" fontId="9" fillId="0" borderId="1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 indent="1"/>
    </xf>
    <xf numFmtId="0" fontId="10" fillId="0" borderId="1" xfId="0" applyFont="1" applyBorder="1" applyAlignment="1">
      <alignment horizontal="left" vertical="center" indent="1"/>
    </xf>
    <xf numFmtId="3" fontId="8" fillId="0" borderId="0" xfId="0" applyNumberFormat="1" applyFont="1" applyAlignment="1">
      <alignment vertical="center"/>
    </xf>
    <xf numFmtId="164" fontId="9" fillId="0" borderId="3" xfId="0" applyNumberFormat="1" applyFont="1" applyBorder="1" applyAlignment="1">
      <alignment vertical="center"/>
    </xf>
    <xf numFmtId="1" fontId="9" fillId="0" borderId="0" xfId="0" applyNumberFormat="1" applyFont="1" applyAlignment="1">
      <alignment vertical="center"/>
    </xf>
    <xf numFmtId="0" fontId="9" fillId="2" borderId="3" xfId="0" applyFont="1" applyFill="1" applyBorder="1" applyAlignment="1">
      <alignment horizontal="left" vertical="center"/>
    </xf>
    <xf numFmtId="164" fontId="9" fillId="3" borderId="1" xfId="0" applyNumberFormat="1" applyFont="1" applyFill="1" applyBorder="1" applyAlignment="1">
      <alignment vertical="center"/>
    </xf>
    <xf numFmtId="0" fontId="9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164" fontId="9" fillId="0" borderId="2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vertical="center"/>
    </xf>
    <xf numFmtId="0" fontId="10" fillId="0" borderId="0" xfId="0" applyFont="1"/>
    <xf numFmtId="0" fontId="7" fillId="0" borderId="0" xfId="0" applyFont="1"/>
    <xf numFmtId="0" fontId="10" fillId="3" borderId="0" xfId="0" applyFont="1" applyFill="1"/>
    <xf numFmtId="0" fontId="7" fillId="3" borderId="0" xfId="0" applyFont="1" applyFill="1"/>
    <xf numFmtId="164" fontId="10" fillId="0" borderId="0" xfId="0" applyNumberFormat="1" applyFont="1"/>
    <xf numFmtId="0" fontId="8" fillId="4" borderId="4" xfId="0" applyFont="1" applyFill="1" applyBorder="1" applyAlignment="1">
      <alignment vertical="center"/>
    </xf>
    <xf numFmtId="0" fontId="8" fillId="4" borderId="4" xfId="0" applyFont="1" applyFill="1" applyBorder="1" applyAlignment="1">
      <alignment horizontal="right" vertical="center"/>
    </xf>
    <xf numFmtId="0" fontId="8" fillId="4" borderId="2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vertical="center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164" fontId="8" fillId="4" borderId="3" xfId="0" applyNumberFormat="1" applyFont="1" applyFill="1" applyBorder="1" applyAlignment="1">
      <alignment vertical="center"/>
    </xf>
    <xf numFmtId="164" fontId="8" fillId="4" borderId="4" xfId="0" applyNumberFormat="1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164" fontId="8" fillId="0" borderId="3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164" fontId="12" fillId="0" borderId="3" xfId="0" applyNumberFormat="1" applyFont="1" applyBorder="1" applyAlignment="1">
      <alignment vertical="center"/>
    </xf>
    <xf numFmtId="164" fontId="12" fillId="0" borderId="6" xfId="0" applyNumberFormat="1" applyFont="1" applyBorder="1" applyAlignment="1">
      <alignment vertical="center"/>
    </xf>
    <xf numFmtId="164" fontId="12" fillId="0" borderId="1" xfId="0" applyNumberFormat="1" applyFont="1" applyBorder="1" applyAlignment="1">
      <alignment vertical="center"/>
    </xf>
    <xf numFmtId="164" fontId="9" fillId="0" borderId="3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left" vertical="center" indent="1"/>
    </xf>
    <xf numFmtId="164" fontId="10" fillId="0" borderId="3" xfId="0" applyNumberFormat="1" applyFont="1" applyBorder="1" applyAlignment="1">
      <alignment horizontal="right" vertical="center"/>
    </xf>
    <xf numFmtId="164" fontId="10" fillId="0" borderId="1" xfId="0" applyNumberFormat="1" applyFont="1" applyBorder="1" applyAlignment="1">
      <alignment horizontal="right" vertical="center"/>
    </xf>
    <xf numFmtId="164" fontId="10" fillId="0" borderId="3" xfId="0" applyNumberFormat="1" applyFont="1" applyBorder="1" applyAlignment="1">
      <alignment vertical="center"/>
    </xf>
    <xf numFmtId="164" fontId="10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164" fontId="8" fillId="0" borderId="4" xfId="0" applyNumberFormat="1" applyFont="1" applyBorder="1" applyAlignment="1">
      <alignment vertical="center"/>
    </xf>
    <xf numFmtId="164" fontId="8" fillId="0" borderId="5" xfId="0" applyNumberFormat="1" applyFont="1" applyBorder="1" applyAlignment="1">
      <alignment vertical="center"/>
    </xf>
    <xf numFmtId="164" fontId="12" fillId="0" borderId="4" xfId="0" applyNumberFormat="1" applyFont="1" applyBorder="1" applyAlignment="1">
      <alignment vertical="center"/>
    </xf>
    <xf numFmtId="164" fontId="12" fillId="0" borderId="5" xfId="0" applyNumberFormat="1" applyFont="1" applyBorder="1" applyAlignment="1">
      <alignment vertical="center"/>
    </xf>
    <xf numFmtId="164" fontId="10" fillId="0" borderId="2" xfId="0" applyNumberFormat="1" applyFont="1" applyBorder="1" applyAlignment="1">
      <alignment vertical="center"/>
    </xf>
    <xf numFmtId="164" fontId="10" fillId="0" borderId="6" xfId="0" applyNumberFormat="1" applyFont="1" applyBorder="1" applyAlignment="1">
      <alignment vertical="center"/>
    </xf>
    <xf numFmtId="164" fontId="9" fillId="0" borderId="6" xfId="0" applyNumberFormat="1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165" fontId="8" fillId="4" borderId="1" xfId="0" applyNumberFormat="1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164" fontId="8" fillId="4" borderId="2" xfId="0" applyNumberFormat="1" applyFont="1" applyFill="1" applyBorder="1" applyAlignment="1">
      <alignment vertical="center"/>
    </xf>
    <xf numFmtId="164" fontId="8" fillId="4" borderId="1" xfId="0" applyNumberFormat="1" applyFont="1" applyFill="1" applyBorder="1" applyAlignment="1">
      <alignment horizontal="right" vertical="center"/>
    </xf>
    <xf numFmtId="164" fontId="9" fillId="2" borderId="1" xfId="0" applyNumberFormat="1" applyFont="1" applyFill="1" applyBorder="1" applyAlignment="1">
      <alignment horizontal="right" vertical="center"/>
    </xf>
    <xf numFmtId="164" fontId="8" fillId="4" borderId="3" xfId="0" applyNumberFormat="1" applyFont="1" applyFill="1" applyBorder="1" applyAlignment="1">
      <alignment horizontal="right" vertical="center"/>
    </xf>
    <xf numFmtId="164" fontId="9" fillId="3" borderId="1" xfId="0" applyNumberFormat="1" applyFont="1" applyFill="1" applyBorder="1" applyAlignment="1">
      <alignment horizontal="right" vertical="center"/>
    </xf>
    <xf numFmtId="164" fontId="9" fillId="0" borderId="2" xfId="0" applyNumberFormat="1" applyFont="1" applyBorder="1" applyAlignment="1">
      <alignment horizontal="right" vertical="center"/>
    </xf>
    <xf numFmtId="164" fontId="8" fillId="4" borderId="4" xfId="0" applyNumberFormat="1" applyFont="1" applyFill="1" applyBorder="1" applyAlignment="1">
      <alignment horizontal="right" vertical="center"/>
    </xf>
  </cellXfs>
  <cellStyles count="78">
    <cellStyle name="Normal_Bz2002t33_haupt" xfId="1" xr:uid="{00000000-0005-0000-0000-000000000000}"/>
    <cellStyle name="SAPBEXaggData" xfId="15" xr:uid="{00000000-0005-0000-0000-000001000000}"/>
    <cellStyle name="SAPBEXaggDataEmph" xfId="20" xr:uid="{00000000-0005-0000-0000-000002000000}"/>
    <cellStyle name="SAPBEXaggItem" xfId="21" xr:uid="{00000000-0005-0000-0000-000003000000}"/>
    <cellStyle name="SAPBEXaggItemX" xfId="22" xr:uid="{00000000-0005-0000-0000-000004000000}"/>
    <cellStyle name="SAPBEXchaText" xfId="6" xr:uid="{00000000-0005-0000-0000-000005000000}"/>
    <cellStyle name="SAPBEXexcBad7" xfId="23" xr:uid="{00000000-0005-0000-0000-000006000000}"/>
    <cellStyle name="SAPBEXexcBad8" xfId="24" xr:uid="{00000000-0005-0000-0000-000007000000}"/>
    <cellStyle name="SAPBEXexcBad9" xfId="25" xr:uid="{00000000-0005-0000-0000-000008000000}"/>
    <cellStyle name="SAPBEXexcCritical4" xfId="26" xr:uid="{00000000-0005-0000-0000-000009000000}"/>
    <cellStyle name="SAPBEXexcCritical5" xfId="27" xr:uid="{00000000-0005-0000-0000-00000A000000}"/>
    <cellStyle name="SAPBEXexcCritical6" xfId="28" xr:uid="{00000000-0005-0000-0000-00000B000000}"/>
    <cellStyle name="SAPBEXexcGood1" xfId="29" xr:uid="{00000000-0005-0000-0000-00000C000000}"/>
    <cellStyle name="SAPBEXexcGood2" xfId="30" xr:uid="{00000000-0005-0000-0000-00000D000000}"/>
    <cellStyle name="SAPBEXexcGood3" xfId="31" xr:uid="{00000000-0005-0000-0000-00000E000000}"/>
    <cellStyle name="SAPBEXfilterDrill" xfId="8" xr:uid="{00000000-0005-0000-0000-00000F000000}"/>
    <cellStyle name="SAPBEXfilterItem" xfId="7" xr:uid="{00000000-0005-0000-0000-000010000000}"/>
    <cellStyle name="SAPBEXfilterText" xfId="32" xr:uid="{00000000-0005-0000-0000-000011000000}"/>
    <cellStyle name="SAPBEXformats" xfId="12" xr:uid="{00000000-0005-0000-0000-000012000000}"/>
    <cellStyle name="SAPBEXheaderItem" xfId="10" xr:uid="{00000000-0005-0000-0000-000013000000}"/>
    <cellStyle name="SAPBEXheaderItem 2" xfId="45" xr:uid="{00000000-0005-0000-0000-000014000000}"/>
    <cellStyle name="SAPBEXheaderItem 3" xfId="54" xr:uid="{00000000-0005-0000-0000-000015000000}"/>
    <cellStyle name="SAPBEXheaderText" xfId="9" xr:uid="{00000000-0005-0000-0000-000016000000}"/>
    <cellStyle name="SAPBEXheaderText 2" xfId="44" xr:uid="{00000000-0005-0000-0000-000017000000}"/>
    <cellStyle name="SAPBEXheaderText 3" xfId="55" xr:uid="{00000000-0005-0000-0000-000018000000}"/>
    <cellStyle name="SAPBEXHLevel0" xfId="13" xr:uid="{00000000-0005-0000-0000-000019000000}"/>
    <cellStyle name="SAPBEXHLevel0 2" xfId="46" xr:uid="{00000000-0005-0000-0000-00001A000000}"/>
    <cellStyle name="SAPBEXHLevel0 3" xfId="53" xr:uid="{00000000-0005-0000-0000-00001B000000}"/>
    <cellStyle name="SAPBEXHLevel0X" xfId="33" xr:uid="{00000000-0005-0000-0000-00001C000000}"/>
    <cellStyle name="SAPBEXHLevel0X 2" xfId="57" xr:uid="{00000000-0005-0000-0000-00001D000000}"/>
    <cellStyle name="SAPBEXHLevel1" xfId="16" xr:uid="{00000000-0005-0000-0000-00001E000000}"/>
    <cellStyle name="SAPBEXHLevel1 2" xfId="47" xr:uid="{00000000-0005-0000-0000-00001F000000}"/>
    <cellStyle name="SAPBEXHLevel1 3" xfId="52" xr:uid="{00000000-0005-0000-0000-000020000000}"/>
    <cellStyle name="SAPBEXHLevel1X" xfId="34" xr:uid="{00000000-0005-0000-0000-000021000000}"/>
    <cellStyle name="SAPBEXHLevel1X 2" xfId="58" xr:uid="{00000000-0005-0000-0000-000022000000}"/>
    <cellStyle name="SAPBEXHLevel2" xfId="17" xr:uid="{00000000-0005-0000-0000-000023000000}"/>
    <cellStyle name="SAPBEXHLevel2 2" xfId="48" xr:uid="{00000000-0005-0000-0000-000024000000}"/>
    <cellStyle name="SAPBEXHLevel2 3" xfId="51" xr:uid="{00000000-0005-0000-0000-000025000000}"/>
    <cellStyle name="SAPBEXHLevel2X" xfId="35" xr:uid="{00000000-0005-0000-0000-000026000000}"/>
    <cellStyle name="SAPBEXHLevel3" xfId="18" xr:uid="{00000000-0005-0000-0000-000027000000}"/>
    <cellStyle name="SAPBEXHLevel3 2" xfId="49" xr:uid="{00000000-0005-0000-0000-000028000000}"/>
    <cellStyle name="SAPBEXHLevel3 3" xfId="50" xr:uid="{00000000-0005-0000-0000-000029000000}"/>
    <cellStyle name="SAPBEXHLevel3X" xfId="36" xr:uid="{00000000-0005-0000-0000-00002A000000}"/>
    <cellStyle name="SAPBEXresData" xfId="37" xr:uid="{00000000-0005-0000-0000-00002B000000}"/>
    <cellStyle name="SAPBEXresDataEmph" xfId="38" xr:uid="{00000000-0005-0000-0000-00002C000000}"/>
    <cellStyle name="SAPBEXresItem" xfId="39" xr:uid="{00000000-0005-0000-0000-00002D000000}"/>
    <cellStyle name="SAPBEXresItemX" xfId="40" xr:uid="{00000000-0005-0000-0000-00002E000000}"/>
    <cellStyle name="SAPBEXstdData" xfId="19" xr:uid="{00000000-0005-0000-0000-00002F000000}"/>
    <cellStyle name="SAPBEXstdDataEmph" xfId="41" xr:uid="{00000000-0005-0000-0000-000030000000}"/>
    <cellStyle name="SAPBEXstdItem" xfId="14" xr:uid="{00000000-0005-0000-0000-000031000000}"/>
    <cellStyle name="SAPBEXstdItemX" xfId="11" xr:uid="{00000000-0005-0000-0000-000032000000}"/>
    <cellStyle name="SAPBEXtitle" xfId="5" xr:uid="{00000000-0005-0000-0000-000033000000}"/>
    <cellStyle name="SAPBEXtitle 2" xfId="43" xr:uid="{00000000-0005-0000-0000-000034000000}"/>
    <cellStyle name="SAPBEXtitle 3" xfId="56" xr:uid="{00000000-0005-0000-0000-000035000000}"/>
    <cellStyle name="SAPBEXundefined" xfId="42" xr:uid="{00000000-0005-0000-0000-000036000000}"/>
    <cellStyle name="SAPDataCell" xfId="73" xr:uid="{00000000-0005-0000-0000-000037000000}"/>
    <cellStyle name="SAPDimensionCell" xfId="70" xr:uid="{00000000-0005-0000-0000-000038000000}"/>
    <cellStyle name="SAPHierarchyCell1" xfId="75" xr:uid="{00000000-0005-0000-0000-000039000000}"/>
    <cellStyle name="SAPHierarchyCell2" xfId="76" xr:uid="{00000000-0005-0000-0000-00003A000000}"/>
    <cellStyle name="SAPHierarchyCell3" xfId="72" xr:uid="{00000000-0005-0000-0000-00003B000000}"/>
    <cellStyle name="SAPHierarchyCell4" xfId="74" xr:uid="{00000000-0005-0000-0000-00003C000000}"/>
    <cellStyle name="SAPMemberCellX" xfId="71" xr:uid="{00000000-0005-0000-0000-00003D000000}"/>
    <cellStyle name="Standard" xfId="0" builtinId="0"/>
    <cellStyle name="Standard 2" xfId="2" xr:uid="{00000000-0005-0000-0000-00003F000000}"/>
    <cellStyle name="Standard 2 2" xfId="59" xr:uid="{00000000-0005-0000-0000-000040000000}"/>
    <cellStyle name="Standard 3" xfId="4" xr:uid="{00000000-0005-0000-0000-000041000000}"/>
    <cellStyle name="Standard 3 2" xfId="60" xr:uid="{00000000-0005-0000-0000-000042000000}"/>
    <cellStyle name="Standard 3 2 2" xfId="61" xr:uid="{00000000-0005-0000-0000-000043000000}"/>
    <cellStyle name="Standard 3 2 2 2" xfId="66" xr:uid="{00000000-0005-0000-0000-000044000000}"/>
    <cellStyle name="Standard 3 2 3" xfId="62" xr:uid="{00000000-0005-0000-0000-000045000000}"/>
    <cellStyle name="Standard 3 3" xfId="68" xr:uid="{00000000-0005-0000-0000-000046000000}"/>
    <cellStyle name="Standard 3_Tab52" xfId="67" xr:uid="{00000000-0005-0000-0000-000047000000}"/>
    <cellStyle name="Standard 4" xfId="3" xr:uid="{00000000-0005-0000-0000-000048000000}"/>
    <cellStyle name="Standard 4 2" xfId="69" xr:uid="{00000000-0005-0000-0000-000049000000}"/>
    <cellStyle name="Standard 5" xfId="63" xr:uid="{00000000-0005-0000-0000-00004A000000}"/>
    <cellStyle name="Standard 6" xfId="77" xr:uid="{00000000-0005-0000-0000-00004B000000}"/>
    <cellStyle name="Standard 7" xfId="65" xr:uid="{00000000-0005-0000-0000-00004C000000}"/>
    <cellStyle name="Standard 8" xfId="64" xr:uid="{00000000-0005-0000-0000-00004D000000}"/>
  </cellStyles>
  <dxfs count="0"/>
  <tableStyles count="0" defaultTableStyle="TableStyleMedium9" defaultPivotStyle="PivotStyleLight16"/>
  <colors>
    <mruColors>
      <color rgb="FF99FF33"/>
      <color rgb="FF66FF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6"/>
  <sheetViews>
    <sheetView showGridLines="0" tabSelected="1" workbookViewId="0">
      <selection activeCell="U2" sqref="U2:U39"/>
    </sheetView>
  </sheetViews>
  <sheetFormatPr baseColWidth="10" defaultColWidth="10.85546875" defaultRowHeight="12.75" x14ac:dyDescent="0.2"/>
  <cols>
    <col min="1" max="1" width="53.7109375" style="29" customWidth="1"/>
    <col min="2" max="18" width="7.85546875" style="29" bestFit="1" customWidth="1"/>
    <col min="19" max="20" width="7.85546875" style="29" customWidth="1"/>
    <col min="21" max="21" width="7.85546875" style="29" bestFit="1" customWidth="1"/>
    <col min="22" max="16384" width="10.85546875" style="29"/>
  </cols>
  <sheetData>
    <row r="1" spans="1:22" s="2" customFormat="1" ht="20.100000000000001" customHeight="1" x14ac:dyDescent="0.2">
      <c r="A1" s="1" t="s">
        <v>7</v>
      </c>
      <c r="B1" s="1"/>
      <c r="C1" s="1"/>
    </row>
    <row r="2" spans="1:22" s="3" customFormat="1" ht="12" customHeight="1" x14ac:dyDescent="0.2">
      <c r="A2" s="33" t="s">
        <v>8</v>
      </c>
      <c r="B2" s="34">
        <v>2004</v>
      </c>
      <c r="C2" s="34">
        <v>2005</v>
      </c>
      <c r="D2" s="34">
        <v>2006</v>
      </c>
      <c r="E2" s="34">
        <v>2007</v>
      </c>
      <c r="F2" s="34">
        <v>2008</v>
      </c>
      <c r="G2" s="34">
        <v>2009</v>
      </c>
      <c r="H2" s="34">
        <v>2010</v>
      </c>
      <c r="I2" s="34">
        <v>2011</v>
      </c>
      <c r="J2" s="34">
        <v>2012</v>
      </c>
      <c r="K2" s="34">
        <v>2013</v>
      </c>
      <c r="L2" s="34">
        <v>2014</v>
      </c>
      <c r="M2" s="34">
        <v>2015</v>
      </c>
      <c r="N2" s="34">
        <v>2016</v>
      </c>
      <c r="O2" s="34">
        <v>2017</v>
      </c>
      <c r="P2" s="34">
        <v>2018</v>
      </c>
      <c r="Q2" s="34">
        <v>2019</v>
      </c>
      <c r="R2" s="34">
        <v>2020</v>
      </c>
      <c r="S2" s="34">
        <v>2021</v>
      </c>
      <c r="T2" s="34">
        <v>2022</v>
      </c>
      <c r="U2" s="34">
        <v>2023</v>
      </c>
    </row>
    <row r="3" spans="1:22" s="3" customFormat="1" ht="12" customHeight="1" x14ac:dyDescent="0.2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1:22" s="3" customFormat="1" ht="12" customHeight="1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2" s="7" customFormat="1" ht="12" customHeight="1" x14ac:dyDescent="0.2">
      <c r="A5" s="35" t="s">
        <v>9</v>
      </c>
      <c r="B5" s="37">
        <v>3750100</v>
      </c>
      <c r="C5" s="37">
        <v>3608396</v>
      </c>
      <c r="D5" s="37">
        <v>3644826</v>
      </c>
      <c r="E5" s="37">
        <v>3601158</v>
      </c>
      <c r="F5" s="37">
        <v>3550873</v>
      </c>
      <c r="G5" s="37">
        <v>3691923</v>
      </c>
      <c r="H5" s="37">
        <v>3665703</v>
      </c>
      <c r="I5" s="37">
        <v>3663016.0427399999</v>
      </c>
      <c r="J5" s="37">
        <v>3711112.4581899997</v>
      </c>
      <c r="K5" s="37">
        <v>3705974.3066000007</v>
      </c>
      <c r="L5" s="37">
        <v>3692510.3857899997</v>
      </c>
      <c r="M5" s="67" t="s">
        <v>62</v>
      </c>
      <c r="N5" s="67">
        <v>3659324.5811499995</v>
      </c>
      <c r="O5" s="67">
        <v>3651974</v>
      </c>
      <c r="P5" s="67">
        <v>3639702</v>
      </c>
      <c r="Q5" s="67" t="s">
        <v>86</v>
      </c>
      <c r="R5" s="67">
        <v>3661530.7244724138</v>
      </c>
      <c r="S5" s="67">
        <v>3659791.7697390136</v>
      </c>
      <c r="T5" s="67">
        <f>T7+T26</f>
        <v>3658621.4561900198</v>
      </c>
      <c r="U5" s="67">
        <f>U7+U26</f>
        <v>3693160.9219205678</v>
      </c>
      <c r="V5" s="11"/>
    </row>
    <row r="6" spans="1:22" s="7" customFormat="1" ht="12" customHeight="1" x14ac:dyDescent="0.2">
      <c r="A6" s="8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68"/>
      <c r="N6" s="10"/>
      <c r="O6" s="10"/>
      <c r="P6" s="10"/>
      <c r="Q6" s="10"/>
      <c r="R6" s="10"/>
      <c r="S6" s="10"/>
      <c r="T6" s="10"/>
      <c r="U6" s="10"/>
      <c r="V6" s="11"/>
    </row>
    <row r="7" spans="1:22" s="7" customFormat="1" ht="12" customHeight="1" x14ac:dyDescent="0.2">
      <c r="A7" s="38" t="s">
        <v>10</v>
      </c>
      <c r="B7" s="37">
        <f>SUM(B8+B14+B19)</f>
        <v>3431795</v>
      </c>
      <c r="C7" s="37">
        <v>3318501</v>
      </c>
      <c r="D7" s="37">
        <v>3359451</v>
      </c>
      <c r="E7" s="37">
        <v>3318647</v>
      </c>
      <c r="F7" s="37">
        <v>3265861</v>
      </c>
      <c r="G7" s="37">
        <v>3383444</v>
      </c>
      <c r="H7" s="37">
        <v>3369167</v>
      </c>
      <c r="I7" s="37">
        <v>3370376.2450000001</v>
      </c>
      <c r="J7" s="37">
        <v>3441200.1269999999</v>
      </c>
      <c r="K7" s="37">
        <v>3438065.0486900005</v>
      </c>
      <c r="L7" s="37">
        <v>3429695.8211599998</v>
      </c>
      <c r="M7" s="67" t="s">
        <v>63</v>
      </c>
      <c r="N7" s="67">
        <v>3384246.4474599995</v>
      </c>
      <c r="O7" s="67">
        <v>3380693</v>
      </c>
      <c r="P7" s="67">
        <v>3365820</v>
      </c>
      <c r="Q7" s="67" t="s">
        <v>87</v>
      </c>
      <c r="R7" s="67">
        <v>3483864.87323</v>
      </c>
      <c r="S7" s="67">
        <v>3480280.1251025</v>
      </c>
      <c r="T7" s="67">
        <f>T8+T14+T19</f>
        <v>3487203.7010625</v>
      </c>
      <c r="U7" s="67">
        <f>U8+U14+U19</f>
        <v>3487008.585035</v>
      </c>
      <c r="V7" s="11"/>
    </row>
    <row r="8" spans="1:22" s="7" customFormat="1" ht="12" customHeight="1" x14ac:dyDescent="0.2">
      <c r="A8" s="38" t="s">
        <v>11</v>
      </c>
      <c r="B8" s="37">
        <v>731419</v>
      </c>
      <c r="C8" s="37">
        <v>676975</v>
      </c>
      <c r="D8" s="37">
        <v>605644</v>
      </c>
      <c r="E8" s="37">
        <v>547874</v>
      </c>
      <c r="F8" s="37">
        <v>536221</v>
      </c>
      <c r="G8" s="37">
        <v>471318</v>
      </c>
      <c r="H8" s="37">
        <v>428052</v>
      </c>
      <c r="I8" s="37">
        <v>440805.26699999999</v>
      </c>
      <c r="J8" s="37">
        <v>440103.64500000002</v>
      </c>
      <c r="K8" s="37">
        <v>450089.09456999996</v>
      </c>
      <c r="L8" s="37">
        <v>430739.38178999996</v>
      </c>
      <c r="M8" s="67" t="s">
        <v>64</v>
      </c>
      <c r="N8" s="67">
        <v>434461.73045999999</v>
      </c>
      <c r="O8" s="67">
        <v>437553</v>
      </c>
      <c r="P8" s="67">
        <v>427990</v>
      </c>
      <c r="Q8" s="67" t="s">
        <v>88</v>
      </c>
      <c r="R8" s="67">
        <v>541036.51373000001</v>
      </c>
      <c r="S8" s="67">
        <v>534308.91836250003</v>
      </c>
      <c r="T8" s="67">
        <f>SUM(T9:T12)</f>
        <v>537986.26895249996</v>
      </c>
      <c r="U8" s="67">
        <f>SUM(U9:U12)</f>
        <v>533702.39421499998</v>
      </c>
      <c r="V8" s="11"/>
    </row>
    <row r="9" spans="1:22" s="7" customFormat="1" ht="12" customHeight="1" x14ac:dyDescent="0.2">
      <c r="A9" s="12" t="s">
        <v>2</v>
      </c>
      <c r="B9" s="13">
        <v>63674</v>
      </c>
      <c r="C9" s="13">
        <v>56676</v>
      </c>
      <c r="D9" s="13">
        <v>31796</v>
      </c>
      <c r="E9" s="13">
        <v>54022</v>
      </c>
      <c r="F9" s="13">
        <v>54275</v>
      </c>
      <c r="G9" s="13">
        <v>55535</v>
      </c>
      <c r="H9" s="13">
        <v>55840</v>
      </c>
      <c r="I9" s="13">
        <v>55385.286</v>
      </c>
      <c r="J9" s="13">
        <v>55899.561999999998</v>
      </c>
      <c r="K9" s="13">
        <v>56365.53757</v>
      </c>
      <c r="L9" s="13">
        <v>59736.044349999996</v>
      </c>
      <c r="M9" s="14" t="s">
        <v>65</v>
      </c>
      <c r="N9" s="14">
        <v>62246.120999999999</v>
      </c>
      <c r="O9" s="14">
        <v>64817</v>
      </c>
      <c r="P9" s="14">
        <v>64983</v>
      </c>
      <c r="Q9" s="14" t="s">
        <v>89</v>
      </c>
      <c r="R9" s="14">
        <v>65195.490279999998</v>
      </c>
      <c r="S9" s="14">
        <v>64162.856110000001</v>
      </c>
      <c r="T9" s="14">
        <v>63851.30545</v>
      </c>
      <c r="U9" s="14">
        <v>67802.242849999995</v>
      </c>
      <c r="V9" s="11"/>
    </row>
    <row r="10" spans="1:22" s="7" customFormat="1" ht="12" customHeight="1" x14ac:dyDescent="0.2">
      <c r="A10" s="12" t="s">
        <v>12</v>
      </c>
      <c r="B10" s="13">
        <v>503513</v>
      </c>
      <c r="C10" s="13">
        <v>474232</v>
      </c>
      <c r="D10" s="13">
        <v>442742</v>
      </c>
      <c r="E10" s="13">
        <v>365981</v>
      </c>
      <c r="F10" s="13">
        <v>349720</v>
      </c>
      <c r="G10" s="13">
        <v>298499</v>
      </c>
      <c r="H10" s="13">
        <v>291944</v>
      </c>
      <c r="I10" s="13">
        <v>295310.72499999998</v>
      </c>
      <c r="J10" s="13">
        <v>300737.68099999998</v>
      </c>
      <c r="K10" s="13">
        <v>301328.94400000002</v>
      </c>
      <c r="L10" s="13">
        <v>295529.6311</v>
      </c>
      <c r="M10" s="14" t="s">
        <v>66</v>
      </c>
      <c r="N10" s="14">
        <v>295491.67800000001</v>
      </c>
      <c r="O10" s="14">
        <v>296273</v>
      </c>
      <c r="P10" s="14">
        <v>292990</v>
      </c>
      <c r="Q10" s="14" t="s">
        <v>90</v>
      </c>
      <c r="R10" s="14">
        <v>371905.49725000001</v>
      </c>
      <c r="S10" s="14">
        <v>381774</v>
      </c>
      <c r="T10" s="14">
        <v>387274</v>
      </c>
      <c r="U10" s="14">
        <v>378469.59775000002</v>
      </c>
      <c r="V10" s="11"/>
    </row>
    <row r="11" spans="1:22" s="7" customFormat="1" ht="12" customHeight="1" x14ac:dyDescent="0.2">
      <c r="A11" s="12" t="s">
        <v>13</v>
      </c>
      <c r="B11" s="13">
        <v>22499</v>
      </c>
      <c r="C11" s="13">
        <v>20574</v>
      </c>
      <c r="D11" s="13">
        <v>18791</v>
      </c>
      <c r="E11" s="13">
        <v>18483</v>
      </c>
      <c r="F11" s="13">
        <v>18218</v>
      </c>
      <c r="G11" s="13">
        <v>17798</v>
      </c>
      <c r="H11" s="13">
        <v>10191</v>
      </c>
      <c r="I11" s="13">
        <v>12423.380999999999</v>
      </c>
      <c r="J11" s="13">
        <v>11489.965</v>
      </c>
      <c r="K11" s="13">
        <v>11846.057000000001</v>
      </c>
      <c r="L11" s="13">
        <v>11876.215459999999</v>
      </c>
      <c r="M11" s="14" t="s">
        <v>67</v>
      </c>
      <c r="N11" s="14">
        <v>12165.893460000001</v>
      </c>
      <c r="O11" s="14">
        <v>12288</v>
      </c>
      <c r="P11" s="14">
        <v>5283</v>
      </c>
      <c r="Q11" s="14" t="s">
        <v>91</v>
      </c>
      <c r="R11" s="14">
        <v>8443.4339999999993</v>
      </c>
      <c r="S11" s="14">
        <v>5674.3463499999998</v>
      </c>
      <c r="T11" s="14">
        <v>4711.4192499999999</v>
      </c>
      <c r="U11" s="14">
        <v>2883.83619</v>
      </c>
      <c r="V11" s="11"/>
    </row>
    <row r="12" spans="1:22" s="16" customFormat="1" ht="12" customHeight="1" x14ac:dyDescent="0.2">
      <c r="A12" s="12" t="s">
        <v>14</v>
      </c>
      <c r="B12" s="13">
        <v>141734</v>
      </c>
      <c r="C12" s="14">
        <v>125493</v>
      </c>
      <c r="D12" s="14">
        <v>112316</v>
      </c>
      <c r="E12" s="14">
        <v>109387</v>
      </c>
      <c r="F12" s="14">
        <v>114008</v>
      </c>
      <c r="G12" s="14">
        <v>99486</v>
      </c>
      <c r="H12" s="14">
        <v>70077</v>
      </c>
      <c r="I12" s="14">
        <v>77685.875</v>
      </c>
      <c r="J12" s="14">
        <v>71976.437000000005</v>
      </c>
      <c r="K12" s="14">
        <v>80548.555999999997</v>
      </c>
      <c r="L12" s="14">
        <v>63597.490879999998</v>
      </c>
      <c r="M12" s="14" t="s">
        <v>68</v>
      </c>
      <c r="N12" s="14">
        <v>64558.038</v>
      </c>
      <c r="O12" s="14">
        <v>64175</v>
      </c>
      <c r="P12" s="14">
        <v>64733</v>
      </c>
      <c r="Q12" s="14" t="s">
        <v>92</v>
      </c>
      <c r="R12" s="14">
        <v>95492.092199999999</v>
      </c>
      <c r="S12" s="14">
        <v>82697.7159025</v>
      </c>
      <c r="T12" s="14">
        <v>82149.544252499996</v>
      </c>
      <c r="U12" s="14">
        <v>84546.717424999995</v>
      </c>
      <c r="V12" s="11"/>
    </row>
    <row r="13" spans="1:22" s="16" customFormat="1" ht="12" customHeight="1" x14ac:dyDescent="0.2">
      <c r="A13" s="12"/>
      <c r="B13" s="17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V13" s="11"/>
    </row>
    <row r="14" spans="1:22" s="7" customFormat="1" ht="12" customHeight="1" x14ac:dyDescent="0.2">
      <c r="A14" s="39" t="s">
        <v>15</v>
      </c>
      <c r="B14" s="40">
        <v>2498348</v>
      </c>
      <c r="C14" s="40">
        <v>2464000</v>
      </c>
      <c r="D14" s="40">
        <v>2553000</v>
      </c>
      <c r="E14" s="40">
        <v>2596058</v>
      </c>
      <c r="F14" s="40">
        <v>2545668</v>
      </c>
      <c r="G14" s="40">
        <v>2742228</v>
      </c>
      <c r="H14" s="40">
        <v>2769273</v>
      </c>
      <c r="I14" s="40">
        <v>2794904.6860000002</v>
      </c>
      <c r="J14" s="40">
        <v>2809194.03</v>
      </c>
      <c r="K14" s="40">
        <v>2798732.3050000002</v>
      </c>
      <c r="L14" s="40">
        <v>2814866.034</v>
      </c>
      <c r="M14" s="69" t="s">
        <v>69</v>
      </c>
      <c r="N14" s="67">
        <v>2801775.6329999999</v>
      </c>
      <c r="O14" s="67">
        <v>2806387</v>
      </c>
      <c r="P14" s="67">
        <v>2805385</v>
      </c>
      <c r="Q14" s="67" t="s">
        <v>93</v>
      </c>
      <c r="R14" s="67">
        <v>2811292.423</v>
      </c>
      <c r="S14" s="67"/>
      <c r="T14" s="67">
        <f>T15</f>
        <v>2811296.0753099998</v>
      </c>
      <c r="U14" s="67">
        <f>U15</f>
        <v>2811233.8715900001</v>
      </c>
      <c r="V14" s="11"/>
    </row>
    <row r="15" spans="1:22" s="7" customFormat="1" ht="12" customHeight="1" x14ac:dyDescent="0.2">
      <c r="A15" s="12" t="s">
        <v>6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9">
        <v>2814866.034</v>
      </c>
      <c r="M15" s="48" t="s">
        <v>69</v>
      </c>
      <c r="N15" s="48">
        <v>2801775.6329999999</v>
      </c>
      <c r="O15" s="48">
        <v>2806387</v>
      </c>
      <c r="P15" s="48">
        <v>2805385</v>
      </c>
      <c r="Q15" s="48" t="s">
        <v>93</v>
      </c>
      <c r="R15" s="48">
        <v>2811292.423</v>
      </c>
      <c r="S15" s="48"/>
      <c r="T15" s="48">
        <v>2811296.0753099998</v>
      </c>
      <c r="U15" s="48">
        <v>2811233.8715900001</v>
      </c>
      <c r="V15" s="11"/>
    </row>
    <row r="16" spans="1:22" s="7" customFormat="1" ht="12" customHeight="1" x14ac:dyDescent="0.2">
      <c r="A16" s="12" t="s">
        <v>16</v>
      </c>
      <c r="B16" s="13">
        <v>2023000</v>
      </c>
      <c r="C16" s="13">
        <v>1989000</v>
      </c>
      <c r="D16" s="13">
        <v>1989000</v>
      </c>
      <c r="E16" s="13">
        <v>2071158</v>
      </c>
      <c r="F16" s="13">
        <v>1996790</v>
      </c>
      <c r="G16" s="13">
        <v>2167745</v>
      </c>
      <c r="H16" s="13">
        <v>2181967</v>
      </c>
      <c r="I16" s="13">
        <v>2181904.8810000001</v>
      </c>
      <c r="J16" s="13">
        <v>2177894.36</v>
      </c>
      <c r="K16" s="13">
        <v>2150470.946</v>
      </c>
      <c r="L16" s="13"/>
      <c r="M16" s="14"/>
      <c r="N16" s="48"/>
      <c r="O16" s="48"/>
      <c r="P16" s="48"/>
      <c r="Q16" s="48"/>
      <c r="R16" s="48"/>
      <c r="S16" s="48">
        <v>2811288.73618</v>
      </c>
      <c r="T16" s="48"/>
      <c r="U16" s="48"/>
      <c r="V16" s="11"/>
    </row>
    <row r="17" spans="1:22" s="7" customFormat="1" ht="12" customHeight="1" x14ac:dyDescent="0.2">
      <c r="A17" s="12" t="s">
        <v>17</v>
      </c>
      <c r="B17" s="13">
        <v>475348</v>
      </c>
      <c r="C17" s="13">
        <v>475000</v>
      </c>
      <c r="D17" s="13">
        <v>564000</v>
      </c>
      <c r="E17" s="13">
        <v>524900</v>
      </c>
      <c r="F17" s="13">
        <v>548878</v>
      </c>
      <c r="G17" s="13">
        <v>574483</v>
      </c>
      <c r="H17" s="13">
        <v>587306</v>
      </c>
      <c r="I17" s="13">
        <v>612999.80500000005</v>
      </c>
      <c r="J17" s="13">
        <v>631299.67000000004</v>
      </c>
      <c r="K17" s="13">
        <v>648261.35900000005</v>
      </c>
      <c r="L17" s="13"/>
      <c r="M17" s="14"/>
      <c r="N17" s="48"/>
      <c r="O17" s="48"/>
      <c r="P17" s="48"/>
      <c r="Q17" s="48"/>
      <c r="R17" s="48"/>
      <c r="S17" s="48">
        <v>2811288.73618</v>
      </c>
      <c r="T17" s="13"/>
      <c r="U17" s="13"/>
      <c r="V17" s="11"/>
    </row>
    <row r="18" spans="1:22" s="7" customFormat="1" ht="12" customHeight="1" x14ac:dyDescent="0.2">
      <c r="A18" s="12"/>
      <c r="B18" s="17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4"/>
      <c r="N18" s="13"/>
      <c r="O18" s="13"/>
      <c r="P18" s="13"/>
      <c r="Q18" s="13"/>
      <c r="R18" s="13"/>
      <c r="S18" s="13"/>
      <c r="T18" s="13"/>
      <c r="U18" s="13"/>
      <c r="V18" s="11"/>
    </row>
    <row r="19" spans="1:22" s="7" customFormat="1" ht="12" customHeight="1" x14ac:dyDescent="0.2">
      <c r="A19" s="37" t="s">
        <v>5</v>
      </c>
      <c r="B19" s="37">
        <v>202028</v>
      </c>
      <c r="C19" s="37">
        <v>177526</v>
      </c>
      <c r="D19" s="37">
        <v>200806</v>
      </c>
      <c r="E19" s="37">
        <v>174715</v>
      </c>
      <c r="F19" s="37">
        <v>183972</v>
      </c>
      <c r="G19" s="37">
        <v>169898</v>
      </c>
      <c r="H19" s="37">
        <v>171842</v>
      </c>
      <c r="I19" s="37">
        <v>134666.29199999999</v>
      </c>
      <c r="J19" s="37">
        <v>191902.45199999999</v>
      </c>
      <c r="K19" s="37">
        <v>189243.64911999999</v>
      </c>
      <c r="L19" s="37">
        <v>184090.40537000002</v>
      </c>
      <c r="M19" s="67" t="s">
        <v>70</v>
      </c>
      <c r="N19" s="67">
        <v>148009.084</v>
      </c>
      <c r="O19" s="67">
        <v>136752</v>
      </c>
      <c r="P19" s="67">
        <v>132445</v>
      </c>
      <c r="Q19" s="67" t="s">
        <v>94</v>
      </c>
      <c r="R19" s="67">
        <f>SUM(R20:R24)</f>
        <v>131535.93650000001</v>
      </c>
      <c r="S19" s="67">
        <f>SUM(S20:S24)</f>
        <v>134682.47056000002</v>
      </c>
      <c r="T19" s="67">
        <f>SUM(T20:T24)</f>
        <v>137921.35680000001</v>
      </c>
      <c r="U19" s="67">
        <f>SUM(U20:U24)</f>
        <v>142072.31922999999</v>
      </c>
      <c r="V19" s="11"/>
    </row>
    <row r="20" spans="1:22" s="7" customFormat="1" ht="12" customHeight="1" x14ac:dyDescent="0.2">
      <c r="A20" s="12" t="s">
        <v>18</v>
      </c>
      <c r="B20" s="13">
        <v>94508</v>
      </c>
      <c r="C20" s="13">
        <v>85026</v>
      </c>
      <c r="D20" s="13">
        <v>107474</v>
      </c>
      <c r="E20" s="13">
        <v>92366</v>
      </c>
      <c r="F20" s="13">
        <v>88521</v>
      </c>
      <c r="G20" s="13">
        <v>82792</v>
      </c>
      <c r="H20" s="13">
        <v>85000</v>
      </c>
      <c r="I20" s="13">
        <v>82999.835999999996</v>
      </c>
      <c r="J20" s="13">
        <v>86999.778999999995</v>
      </c>
      <c r="K20" s="13">
        <v>87807.578999999998</v>
      </c>
      <c r="L20" s="13">
        <v>89156.861000000004</v>
      </c>
      <c r="M20" s="14" t="s">
        <v>71</v>
      </c>
      <c r="N20" s="14">
        <v>83807.851999999999</v>
      </c>
      <c r="O20" s="14">
        <v>79668</v>
      </c>
      <c r="P20" s="14">
        <v>82200</v>
      </c>
      <c r="Q20" s="14" t="s">
        <v>95</v>
      </c>
      <c r="R20" s="14">
        <v>80599.899999999994</v>
      </c>
      <c r="S20" s="14">
        <v>84297.600000000006</v>
      </c>
      <c r="T20" s="14">
        <v>87038.3</v>
      </c>
      <c r="U20" s="14">
        <v>87038.3</v>
      </c>
      <c r="V20" s="11"/>
    </row>
    <row r="21" spans="1:22" s="7" customFormat="1" ht="12" customHeight="1" x14ac:dyDescent="0.2">
      <c r="A21" s="12" t="s">
        <v>19</v>
      </c>
      <c r="B21" s="14" t="s">
        <v>20</v>
      </c>
      <c r="C21" s="13">
        <v>68000</v>
      </c>
      <c r="D21" s="13">
        <v>68500</v>
      </c>
      <c r="E21" s="13">
        <v>53875</v>
      </c>
      <c r="F21" s="13">
        <v>50980</v>
      </c>
      <c r="G21" s="13">
        <v>47000</v>
      </c>
      <c r="H21" s="13">
        <v>47000</v>
      </c>
      <c r="I21" s="13">
        <v>13000</v>
      </c>
      <c r="J21" s="13">
        <v>53999.733999999997</v>
      </c>
      <c r="K21" s="13">
        <v>51000</v>
      </c>
      <c r="L21" s="13">
        <v>45132.195370000001</v>
      </c>
      <c r="M21" s="14" t="s">
        <v>72</v>
      </c>
      <c r="N21" s="14">
        <v>13034.114</v>
      </c>
      <c r="O21" s="14">
        <v>6829</v>
      </c>
      <c r="P21" s="14">
        <v>939</v>
      </c>
      <c r="Q21" s="14">
        <v>-260</v>
      </c>
      <c r="R21" s="14">
        <v>440.33659999999998</v>
      </c>
      <c r="S21" s="14">
        <v>0</v>
      </c>
      <c r="T21" s="14">
        <v>0</v>
      </c>
      <c r="U21" s="14">
        <v>0</v>
      </c>
      <c r="V21" s="11"/>
    </row>
    <row r="22" spans="1:22" s="7" customFormat="1" ht="12" customHeight="1" x14ac:dyDescent="0.2">
      <c r="A22" s="12" t="s">
        <v>21</v>
      </c>
      <c r="B22" s="13">
        <v>8814</v>
      </c>
      <c r="C22" s="13">
        <v>1588</v>
      </c>
      <c r="D22" s="13">
        <v>2250</v>
      </c>
      <c r="E22" s="13">
        <v>6040</v>
      </c>
      <c r="F22" s="13">
        <v>2239</v>
      </c>
      <c r="G22" s="13">
        <v>2006</v>
      </c>
      <c r="H22" s="13">
        <v>2213</v>
      </c>
      <c r="I22" s="13">
        <v>1020.8399999999999</v>
      </c>
      <c r="J22" s="13">
        <v>944.44100000000003</v>
      </c>
      <c r="K22" s="13">
        <v>689.45499999999993</v>
      </c>
      <c r="L22" s="13">
        <v>837.423</v>
      </c>
      <c r="M22" s="14">
        <v>203</v>
      </c>
      <c r="N22" s="14">
        <v>1090.2270000000001</v>
      </c>
      <c r="O22" s="14">
        <v>257</v>
      </c>
      <c r="P22" s="14">
        <v>-1</v>
      </c>
      <c r="Q22" s="14">
        <v>167</v>
      </c>
      <c r="R22" s="14">
        <v>358.10760999999997</v>
      </c>
      <c r="S22" s="14">
        <v>0</v>
      </c>
      <c r="T22" s="14">
        <v>0</v>
      </c>
      <c r="U22" s="14">
        <v>0</v>
      </c>
      <c r="V22" s="11"/>
    </row>
    <row r="23" spans="1:22" s="7" customFormat="1" ht="12" customHeight="1" x14ac:dyDescent="0.2">
      <c r="A23" s="12" t="s">
        <v>4</v>
      </c>
      <c r="B23" s="13">
        <v>22243</v>
      </c>
      <c r="C23" s="13">
        <v>22821</v>
      </c>
      <c r="D23" s="13">
        <v>22372</v>
      </c>
      <c r="E23" s="13">
        <v>22434</v>
      </c>
      <c r="F23" s="13">
        <v>42232</v>
      </c>
      <c r="G23" s="13">
        <v>38100</v>
      </c>
      <c r="H23" s="13">
        <v>37629</v>
      </c>
      <c r="I23" s="13">
        <v>37645.616000000002</v>
      </c>
      <c r="J23" s="13">
        <v>37958.499000000003</v>
      </c>
      <c r="K23" s="13">
        <v>37746.616119999999</v>
      </c>
      <c r="L23" s="13">
        <v>36973.275999999998</v>
      </c>
      <c r="M23" s="14" t="s">
        <v>73</v>
      </c>
      <c r="N23" s="14">
        <v>38479.084000000003</v>
      </c>
      <c r="O23" s="14">
        <v>38379</v>
      </c>
      <c r="P23" s="14">
        <v>38495</v>
      </c>
      <c r="Q23" s="14" t="s">
        <v>96</v>
      </c>
      <c r="R23" s="14">
        <v>39465.592290000001</v>
      </c>
      <c r="S23" s="14">
        <v>39377.909060000005</v>
      </c>
      <c r="T23" s="14">
        <v>39867.3367</v>
      </c>
      <c r="U23" s="14">
        <v>43978.747229999994</v>
      </c>
      <c r="V23" s="11"/>
    </row>
    <row r="24" spans="1:22" s="7" customFormat="1" ht="12" customHeight="1" x14ac:dyDescent="0.2">
      <c r="A24" s="12" t="s">
        <v>22</v>
      </c>
      <c r="B24" s="13"/>
      <c r="C24" s="13"/>
      <c r="D24" s="13"/>
      <c r="E24" s="13"/>
      <c r="F24" s="13"/>
      <c r="G24" s="13"/>
      <c r="H24" s="13"/>
      <c r="I24" s="13"/>
      <c r="J24" s="13">
        <v>11999.999</v>
      </c>
      <c r="K24" s="13">
        <v>11999.999</v>
      </c>
      <c r="L24" s="13">
        <v>11990.65</v>
      </c>
      <c r="M24" s="14" t="s">
        <v>74</v>
      </c>
      <c r="N24" s="14">
        <v>11597.807000000001</v>
      </c>
      <c r="O24" s="14">
        <v>11620</v>
      </c>
      <c r="P24" s="14">
        <v>10813</v>
      </c>
      <c r="Q24" s="14" t="s">
        <v>97</v>
      </c>
      <c r="R24" s="14">
        <v>10672</v>
      </c>
      <c r="S24" s="14">
        <v>11006.961499999999</v>
      </c>
      <c r="T24" s="14">
        <v>11015.7201</v>
      </c>
      <c r="U24" s="14">
        <v>11055.272000000001</v>
      </c>
      <c r="V24" s="11"/>
    </row>
    <row r="25" spans="1:22" s="7" customFormat="1" ht="12" customHeight="1" x14ac:dyDescent="0.2">
      <c r="A25" s="12"/>
      <c r="B25" s="17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  <c r="N25" s="13"/>
      <c r="O25" s="13"/>
      <c r="P25" s="13"/>
      <c r="Q25" s="13"/>
      <c r="R25" s="13"/>
      <c r="S25" s="13"/>
      <c r="T25" s="13"/>
      <c r="U25" s="13"/>
      <c r="V25" s="11"/>
    </row>
    <row r="26" spans="1:22" s="7" customFormat="1" ht="12" customHeight="1" x14ac:dyDescent="0.2">
      <c r="A26" s="39" t="s">
        <v>23</v>
      </c>
      <c r="B26" s="37">
        <v>318305</v>
      </c>
      <c r="C26" s="37">
        <v>289895</v>
      </c>
      <c r="D26" s="37">
        <v>285375</v>
      </c>
      <c r="E26" s="37">
        <v>282512</v>
      </c>
      <c r="F26" s="37">
        <v>285012</v>
      </c>
      <c r="G26" s="37">
        <v>308479.12942000001</v>
      </c>
      <c r="H26" s="37">
        <v>296537</v>
      </c>
      <c r="I26" s="37">
        <v>292639.79774000001</v>
      </c>
      <c r="J26" s="37">
        <v>269912.33119</v>
      </c>
      <c r="K26" s="37">
        <v>267909.25790999999</v>
      </c>
      <c r="L26" s="37">
        <v>262814.56462999998</v>
      </c>
      <c r="M26" s="67" t="s">
        <v>75</v>
      </c>
      <c r="N26" s="67">
        <v>275078.13368999999</v>
      </c>
      <c r="O26" s="67">
        <v>271281</v>
      </c>
      <c r="P26" s="67">
        <v>273882</v>
      </c>
      <c r="Q26" s="67" t="s">
        <v>98</v>
      </c>
      <c r="R26" s="67">
        <v>177665.85124241398</v>
      </c>
      <c r="S26" s="67">
        <f>SUM(S27:S34)</f>
        <v>179511.64463651361</v>
      </c>
      <c r="T26" s="67">
        <f>SUM(T27:T34)</f>
        <v>171417.75512752001</v>
      </c>
      <c r="U26" s="67">
        <f>SUM(U27:U34)</f>
        <v>206152.33688556796</v>
      </c>
      <c r="V26" s="11"/>
    </row>
    <row r="27" spans="1:22" s="7" customFormat="1" ht="12" customHeight="1" x14ac:dyDescent="0.2">
      <c r="A27" s="21" t="s">
        <v>24</v>
      </c>
      <c r="B27" s="10">
        <v>47978</v>
      </c>
      <c r="C27" s="10">
        <v>45569</v>
      </c>
      <c r="D27" s="10">
        <v>45180</v>
      </c>
      <c r="E27" s="10">
        <v>46378</v>
      </c>
      <c r="F27" s="10">
        <v>47767</v>
      </c>
      <c r="G27" s="22">
        <v>51672.097500000003</v>
      </c>
      <c r="H27" s="22">
        <v>55219</v>
      </c>
      <c r="I27" s="22">
        <v>55134.153829999996</v>
      </c>
      <c r="J27" s="22">
        <v>54576.86681</v>
      </c>
      <c r="K27" s="22">
        <v>54236.724179999997</v>
      </c>
      <c r="L27" s="22">
        <v>55777.044629999997</v>
      </c>
      <c r="M27" s="70" t="s">
        <v>76</v>
      </c>
      <c r="N27" s="70">
        <v>55883.668669999999</v>
      </c>
      <c r="O27" s="70">
        <v>51863</v>
      </c>
      <c r="P27" s="70">
        <v>53271</v>
      </c>
      <c r="Q27" s="70" t="s">
        <v>99</v>
      </c>
      <c r="R27" s="70">
        <v>55770.526247459595</v>
      </c>
      <c r="S27" s="70">
        <v>56765.649730150995</v>
      </c>
      <c r="T27" s="70">
        <v>51811.311000079993</v>
      </c>
      <c r="U27" s="70">
        <v>53995.492499905602</v>
      </c>
      <c r="V27" s="11"/>
    </row>
    <row r="28" spans="1:22" s="7" customFormat="1" ht="12" customHeight="1" x14ac:dyDescent="0.2">
      <c r="A28" s="12" t="s">
        <v>25</v>
      </c>
      <c r="B28" s="10">
        <v>18362</v>
      </c>
      <c r="C28" s="13">
        <v>18311</v>
      </c>
      <c r="D28" s="13">
        <v>18000</v>
      </c>
      <c r="E28" s="13">
        <v>17998</v>
      </c>
      <c r="F28" s="13">
        <v>11326</v>
      </c>
      <c r="G28" s="13">
        <v>11150</v>
      </c>
      <c r="H28" s="13">
        <v>12177</v>
      </c>
      <c r="I28" s="13">
        <v>12038.947</v>
      </c>
      <c r="J28" s="13"/>
      <c r="K28" s="13"/>
      <c r="L28" s="13"/>
      <c r="M28" s="14"/>
      <c r="N28" s="13"/>
      <c r="O28" s="13"/>
      <c r="P28" s="13"/>
      <c r="Q28" s="13"/>
      <c r="R28" s="13"/>
      <c r="S28" s="13"/>
      <c r="T28" s="13"/>
      <c r="U28" s="13"/>
      <c r="V28" s="11"/>
    </row>
    <row r="29" spans="1:22" s="7" customFormat="1" ht="12" customHeight="1" x14ac:dyDescent="0.2">
      <c r="A29" s="12" t="s">
        <v>26</v>
      </c>
      <c r="B29" s="10">
        <v>1602</v>
      </c>
      <c r="C29" s="13">
        <v>2938</v>
      </c>
      <c r="D29" s="13">
        <v>1618</v>
      </c>
      <c r="E29" s="13">
        <v>12865</v>
      </c>
      <c r="F29" s="13">
        <v>11088</v>
      </c>
      <c r="G29" s="13">
        <v>2094</v>
      </c>
      <c r="H29" s="13">
        <v>1631</v>
      </c>
      <c r="I29" s="13">
        <v>1498.673</v>
      </c>
      <c r="J29" s="13">
        <v>1907.22685</v>
      </c>
      <c r="K29" s="13">
        <v>2112.8780000000002</v>
      </c>
      <c r="L29" s="13">
        <v>2055.2510000000002</v>
      </c>
      <c r="M29" s="14" t="s">
        <v>77</v>
      </c>
      <c r="N29" s="14">
        <v>514.11800000000005</v>
      </c>
      <c r="O29" s="14">
        <v>2120</v>
      </c>
      <c r="P29" s="14">
        <v>1246</v>
      </c>
      <c r="Q29" s="14" t="s">
        <v>100</v>
      </c>
      <c r="R29" s="14">
        <v>1087.01025</v>
      </c>
      <c r="S29" s="13">
        <v>2308.01091</v>
      </c>
      <c r="T29" s="14">
        <v>1968.9943000000001</v>
      </c>
      <c r="U29" s="14">
        <v>1697.09123</v>
      </c>
      <c r="V29" s="11"/>
    </row>
    <row r="30" spans="1:22" s="7" customFormat="1" ht="12" customHeight="1" x14ac:dyDescent="0.2">
      <c r="A30" s="12" t="s">
        <v>27</v>
      </c>
      <c r="B30" s="10">
        <v>48595</v>
      </c>
      <c r="C30" s="13">
        <v>48025</v>
      </c>
      <c r="D30" s="13">
        <v>46615</v>
      </c>
      <c r="E30" s="13">
        <v>44484</v>
      </c>
      <c r="F30" s="13">
        <v>44897</v>
      </c>
      <c r="G30" s="22">
        <v>47466.031920000009</v>
      </c>
      <c r="H30" s="22">
        <v>47671</v>
      </c>
      <c r="I30" s="22">
        <v>51188.910810000001</v>
      </c>
      <c r="J30" s="22">
        <v>56017.044549999999</v>
      </c>
      <c r="K30" s="22">
        <v>55345.852979999996</v>
      </c>
      <c r="L30" s="22">
        <v>54807.233</v>
      </c>
      <c r="M30" s="70" t="s">
        <v>78</v>
      </c>
      <c r="N30" s="70">
        <v>53529.595679999999</v>
      </c>
      <c r="O30" s="70">
        <v>51838</v>
      </c>
      <c r="P30" s="70">
        <v>62492</v>
      </c>
      <c r="Q30" s="70" t="s">
        <v>101</v>
      </c>
      <c r="R30" s="70">
        <v>65604.43814788117</v>
      </c>
      <c r="S30" s="14">
        <v>66945.684440435201</v>
      </c>
      <c r="T30" s="70">
        <v>66803.684375259996</v>
      </c>
      <c r="U30" s="70">
        <v>68454.554061238377</v>
      </c>
      <c r="V30" s="11"/>
    </row>
    <row r="31" spans="1:22" s="7" customFormat="1" ht="24" x14ac:dyDescent="0.2">
      <c r="A31" s="23" t="s">
        <v>1</v>
      </c>
      <c r="B31" s="10">
        <v>7756</v>
      </c>
      <c r="C31" s="13">
        <v>7669</v>
      </c>
      <c r="D31" s="13">
        <v>7472</v>
      </c>
      <c r="E31" s="13">
        <v>7386</v>
      </c>
      <c r="F31" s="13">
        <v>7391</v>
      </c>
      <c r="G31" s="22">
        <v>7497</v>
      </c>
      <c r="H31" s="22">
        <v>7527</v>
      </c>
      <c r="I31" s="22">
        <v>8082.4681</v>
      </c>
      <c r="J31" s="22">
        <v>8844.4929800000009</v>
      </c>
      <c r="K31" s="22">
        <v>8738.8027500000007</v>
      </c>
      <c r="L31" s="22">
        <v>8653.7030000000013</v>
      </c>
      <c r="M31" s="70" t="s">
        <v>79</v>
      </c>
      <c r="N31" s="70">
        <v>8452.0011399999985</v>
      </c>
      <c r="O31" s="70">
        <v>8185</v>
      </c>
      <c r="P31" s="70">
        <v>8257</v>
      </c>
      <c r="Q31" s="70" t="s">
        <v>102</v>
      </c>
      <c r="R31" s="70">
        <v>8701.6451595731978</v>
      </c>
      <c r="S31" s="70">
        <v>8922.7631059274008</v>
      </c>
      <c r="T31" s="70">
        <v>9119.1784126799994</v>
      </c>
      <c r="U31" s="70">
        <v>9306.5437994240001</v>
      </c>
      <c r="V31" s="11"/>
    </row>
    <row r="32" spans="1:22" s="7" customFormat="1" ht="12" customHeight="1" x14ac:dyDescent="0.2">
      <c r="A32" s="24" t="s">
        <v>28</v>
      </c>
      <c r="B32" s="10">
        <v>114900</v>
      </c>
      <c r="C32" s="25">
        <v>90000</v>
      </c>
      <c r="D32" s="25">
        <v>90000</v>
      </c>
      <c r="E32" s="25">
        <v>79200</v>
      </c>
      <c r="F32" s="25">
        <v>75000</v>
      </c>
      <c r="G32" s="25">
        <v>93000</v>
      </c>
      <c r="H32" s="25">
        <v>76711</v>
      </c>
      <c r="I32" s="25">
        <v>76320.645000000004</v>
      </c>
      <c r="J32" s="25">
        <v>64166.7</v>
      </c>
      <c r="K32" s="25">
        <v>70000</v>
      </c>
      <c r="L32" s="25">
        <v>70000</v>
      </c>
      <c r="M32" s="71" t="s">
        <v>80</v>
      </c>
      <c r="N32" s="71">
        <v>94598.750200000009</v>
      </c>
      <c r="O32" s="71">
        <v>94600</v>
      </c>
      <c r="P32" s="71">
        <v>94600</v>
      </c>
      <c r="Q32" s="71" t="s">
        <v>103</v>
      </c>
      <c r="R32" s="71" t="s">
        <v>103</v>
      </c>
      <c r="S32" s="70">
        <v>0</v>
      </c>
      <c r="T32" s="71">
        <v>0</v>
      </c>
      <c r="U32" s="71">
        <v>0</v>
      </c>
      <c r="V32" s="11"/>
    </row>
    <row r="33" spans="1:22" s="7" customFormat="1" ht="12" customHeight="1" x14ac:dyDescent="0.2">
      <c r="A33" s="12" t="s">
        <v>29</v>
      </c>
      <c r="B33" s="10">
        <v>77800</v>
      </c>
      <c r="C33" s="19">
        <v>76800</v>
      </c>
      <c r="D33" s="19">
        <v>76100</v>
      </c>
      <c r="E33" s="19">
        <v>74200</v>
      </c>
      <c r="F33" s="19">
        <v>87600</v>
      </c>
      <c r="G33" s="19">
        <v>95600</v>
      </c>
      <c r="H33" s="19">
        <v>95600</v>
      </c>
      <c r="I33" s="19">
        <v>88376</v>
      </c>
      <c r="J33" s="19">
        <v>84400</v>
      </c>
      <c r="K33" s="19">
        <v>77475</v>
      </c>
      <c r="L33" s="19">
        <v>71521.332999999999</v>
      </c>
      <c r="M33" s="48" t="s">
        <v>81</v>
      </c>
      <c r="N33" s="48">
        <v>62100</v>
      </c>
      <c r="O33" s="48">
        <v>63800</v>
      </c>
      <c r="P33" s="48">
        <v>54700</v>
      </c>
      <c r="Q33" s="48" t="s">
        <v>104</v>
      </c>
      <c r="R33" s="48">
        <v>47700</v>
      </c>
      <c r="S33" s="71">
        <v>46200</v>
      </c>
      <c r="T33" s="48">
        <v>43200</v>
      </c>
      <c r="U33" s="48">
        <v>73997.633329999997</v>
      </c>
      <c r="V33" s="11"/>
    </row>
    <row r="34" spans="1:22" s="7" customFormat="1" ht="12" customHeight="1" x14ac:dyDescent="0.2">
      <c r="A34" s="12" t="s">
        <v>30</v>
      </c>
      <c r="B34" s="10">
        <f>B26-B27-B28-B29-B30-B31-B32-B33</f>
        <v>1312</v>
      </c>
      <c r="C34" s="13">
        <v>583</v>
      </c>
      <c r="D34" s="13">
        <v>390</v>
      </c>
      <c r="E34" s="13"/>
      <c r="F34" s="13"/>
      <c r="G34" s="13"/>
      <c r="H34" s="13"/>
      <c r="I34" s="13"/>
      <c r="J34" s="13"/>
      <c r="K34" s="13"/>
      <c r="L34" s="13"/>
      <c r="M34" s="14"/>
      <c r="N34" s="13"/>
      <c r="O34" s="13"/>
      <c r="P34" s="13"/>
      <c r="Q34" s="13"/>
      <c r="R34" s="13">
        <v>-1197.7685624999999</v>
      </c>
      <c r="S34" s="48">
        <v>-1630.4635499999999</v>
      </c>
      <c r="T34" s="13">
        <v>-1485.4129604999998</v>
      </c>
      <c r="U34" s="13">
        <v>-1298.9780349999999</v>
      </c>
      <c r="V34" s="11"/>
    </row>
    <row r="35" spans="1:22" s="7" customFormat="1" ht="12" customHeight="1" x14ac:dyDescent="0.2">
      <c r="A35" s="12"/>
      <c r="B35" s="17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4"/>
      <c r="N35" s="13"/>
      <c r="O35" s="13"/>
      <c r="P35" s="13"/>
      <c r="Q35" s="13"/>
      <c r="R35" s="13"/>
      <c r="S35" s="13"/>
      <c r="T35" s="13"/>
      <c r="U35" s="13"/>
      <c r="V35" s="11"/>
    </row>
    <row r="36" spans="1:22" s="7" customFormat="1" ht="12" customHeight="1" x14ac:dyDescent="0.2">
      <c r="A36" s="33" t="s">
        <v>31</v>
      </c>
      <c r="B36" s="41">
        <f>SUM(B37:B39)</f>
        <v>117729</v>
      </c>
      <c r="C36" s="41">
        <v>126692</v>
      </c>
      <c r="D36" s="41">
        <v>126724</v>
      </c>
      <c r="E36" s="41">
        <v>131018</v>
      </c>
      <c r="F36" s="41">
        <v>133405</v>
      </c>
      <c r="G36" s="41">
        <v>138509.69637999998</v>
      </c>
      <c r="H36" s="41">
        <v>138307</v>
      </c>
      <c r="I36" s="41">
        <v>146040.31193999999</v>
      </c>
      <c r="J36" s="41">
        <v>145102.29238999999</v>
      </c>
      <c r="K36" s="41">
        <v>142342.18359999999</v>
      </c>
      <c r="L36" s="41">
        <v>146835.83030500001</v>
      </c>
      <c r="M36" s="72" t="s">
        <v>82</v>
      </c>
      <c r="N36" s="72">
        <v>147671.63447800002</v>
      </c>
      <c r="O36" s="72">
        <v>144082</v>
      </c>
      <c r="P36" s="72">
        <v>145366</v>
      </c>
      <c r="Q36" s="72" t="s">
        <v>105</v>
      </c>
      <c r="R36" s="72">
        <v>153888.58637389998</v>
      </c>
      <c r="S36" s="72">
        <v>157217.63986830003</v>
      </c>
      <c r="T36" s="72">
        <f>SUM(T37:T39)</f>
        <v>159843.12116949999</v>
      </c>
      <c r="U36" s="72">
        <f>SUM(U37:U39)</f>
        <v>161193.5003778</v>
      </c>
      <c r="V36" s="11"/>
    </row>
    <row r="37" spans="1:22" s="7" customFormat="1" ht="12" customHeight="1" x14ac:dyDescent="0.2">
      <c r="A37" s="12" t="s">
        <v>32</v>
      </c>
      <c r="B37" s="19">
        <v>76492</v>
      </c>
      <c r="C37" s="19">
        <v>74805</v>
      </c>
      <c r="D37" s="19">
        <v>72636</v>
      </c>
      <c r="E37" s="19">
        <v>69452</v>
      </c>
      <c r="F37" s="19">
        <v>70386</v>
      </c>
      <c r="G37" s="19">
        <v>74635.696379999994</v>
      </c>
      <c r="H37" s="19">
        <v>72893</v>
      </c>
      <c r="I37" s="19">
        <v>78173.639939999994</v>
      </c>
      <c r="J37" s="19">
        <v>80503.921389999989</v>
      </c>
      <c r="K37" s="19">
        <v>81967.139099999986</v>
      </c>
      <c r="L37" s="19">
        <v>81880.782305000001</v>
      </c>
      <c r="M37" s="48" t="s">
        <v>83</v>
      </c>
      <c r="N37" s="48">
        <v>84201.496478000001</v>
      </c>
      <c r="O37" s="48">
        <v>81680</v>
      </c>
      <c r="P37" s="48">
        <v>82167</v>
      </c>
      <c r="Q37" s="48" t="s">
        <v>106</v>
      </c>
      <c r="R37" s="48">
        <v>87671.071602399985</v>
      </c>
      <c r="S37" s="48">
        <v>90969.222080799998</v>
      </c>
      <c r="T37" s="48">
        <v>94050.842989000012</v>
      </c>
      <c r="U37" s="48">
        <v>96204.266104800001</v>
      </c>
      <c r="V37" s="11"/>
    </row>
    <row r="38" spans="1:22" s="3" customFormat="1" ht="12" customHeight="1" x14ac:dyDescent="0.2">
      <c r="A38" s="12" t="s">
        <v>33</v>
      </c>
      <c r="B38" s="19">
        <v>34403</v>
      </c>
      <c r="C38" s="19">
        <v>45428</v>
      </c>
      <c r="D38" s="19">
        <v>47547</v>
      </c>
      <c r="E38" s="19">
        <v>54900</v>
      </c>
      <c r="F38" s="19">
        <v>55504</v>
      </c>
      <c r="G38" s="19">
        <v>56903</v>
      </c>
      <c r="H38" s="19">
        <v>57653</v>
      </c>
      <c r="I38" s="19">
        <v>59123.216</v>
      </c>
      <c r="J38" s="19">
        <v>57177.953999999998</v>
      </c>
      <c r="K38" s="19">
        <v>55971.233</v>
      </c>
      <c r="L38" s="19">
        <v>57596.358</v>
      </c>
      <c r="M38" s="48" t="s">
        <v>84</v>
      </c>
      <c r="N38" s="48">
        <v>56540.658000000003</v>
      </c>
      <c r="O38" s="48">
        <v>55161</v>
      </c>
      <c r="P38" s="48">
        <v>55527</v>
      </c>
      <c r="Q38" s="48" t="s">
        <v>107</v>
      </c>
      <c r="R38" s="48">
        <v>58019.514771499998</v>
      </c>
      <c r="S38" s="48">
        <v>58054.247787500004</v>
      </c>
      <c r="T38" s="48">
        <v>57678.278180499998</v>
      </c>
      <c r="U38" s="48">
        <v>56799.234273000002</v>
      </c>
      <c r="V38" s="11"/>
    </row>
    <row r="39" spans="1:22" s="3" customFormat="1" ht="12" customHeight="1" x14ac:dyDescent="0.2">
      <c r="A39" s="12" t="s">
        <v>3</v>
      </c>
      <c r="B39" s="19">
        <v>6834</v>
      </c>
      <c r="C39" s="19">
        <v>6459</v>
      </c>
      <c r="D39" s="19">
        <v>6541</v>
      </c>
      <c r="E39" s="19">
        <v>6666</v>
      </c>
      <c r="F39" s="19">
        <v>7515</v>
      </c>
      <c r="G39" s="19">
        <v>6971</v>
      </c>
      <c r="H39" s="19">
        <v>7761</v>
      </c>
      <c r="I39" s="19">
        <v>8743.4560000000001</v>
      </c>
      <c r="J39" s="19">
        <v>7420.4170000000004</v>
      </c>
      <c r="K39" s="19">
        <v>7550.1229999999996</v>
      </c>
      <c r="L39" s="19">
        <v>7358.69</v>
      </c>
      <c r="M39" s="48" t="s">
        <v>85</v>
      </c>
      <c r="N39" s="48">
        <v>6929.48</v>
      </c>
      <c r="O39" s="48">
        <v>7241</v>
      </c>
      <c r="P39" s="48">
        <v>7671</v>
      </c>
      <c r="Q39" s="48" t="s">
        <v>108</v>
      </c>
      <c r="R39" s="48">
        <v>8198</v>
      </c>
      <c r="S39" s="48">
        <v>8194.17</v>
      </c>
      <c r="T39" s="48">
        <v>8114</v>
      </c>
      <c r="U39" s="48">
        <v>8190</v>
      </c>
      <c r="V39" s="11"/>
    </row>
    <row r="40" spans="1:22" s="2" customFormat="1" ht="12" customHeight="1" x14ac:dyDescent="0.2">
      <c r="A40" s="26"/>
      <c r="B40" s="26"/>
      <c r="C40" s="26"/>
      <c r="D40" s="27"/>
      <c r="E40" s="27"/>
      <c r="F40" s="27"/>
      <c r="U40" s="11"/>
      <c r="V40" s="11"/>
    </row>
    <row r="41" spans="1:22" ht="12.75" customHeight="1" x14ac:dyDescent="0.2">
      <c r="A41" s="28" t="s">
        <v>34</v>
      </c>
      <c r="B41" s="28"/>
      <c r="C41" s="28"/>
      <c r="D41" s="28"/>
      <c r="E41" s="28"/>
      <c r="F41" s="28"/>
      <c r="U41" s="11"/>
      <c r="V41" s="11"/>
    </row>
    <row r="42" spans="1:22" ht="12.75" customHeight="1" x14ac:dyDescent="0.2">
      <c r="A42" s="28" t="s">
        <v>35</v>
      </c>
      <c r="B42" s="28"/>
      <c r="C42" s="28"/>
      <c r="D42" s="28"/>
      <c r="E42" s="28"/>
      <c r="F42" s="28"/>
      <c r="V42" s="11"/>
    </row>
    <row r="43" spans="1:22" ht="12.75" customHeight="1" x14ac:dyDescent="0.2">
      <c r="A43" s="28" t="s">
        <v>36</v>
      </c>
      <c r="B43" s="28"/>
      <c r="C43" s="28"/>
      <c r="D43" s="28"/>
      <c r="E43" s="28"/>
      <c r="F43" s="28"/>
    </row>
    <row r="44" spans="1:22" s="31" customFormat="1" ht="12.75" customHeight="1" x14ac:dyDescent="0.2">
      <c r="A44" s="30" t="s">
        <v>37</v>
      </c>
      <c r="B44" s="30"/>
      <c r="C44" s="30"/>
      <c r="D44" s="30"/>
      <c r="E44" s="30"/>
      <c r="F44" s="30"/>
    </row>
    <row r="45" spans="1:22" ht="12.75" customHeight="1" x14ac:dyDescent="0.2">
      <c r="B45" s="28"/>
      <c r="C45" s="28"/>
      <c r="D45" s="28"/>
      <c r="E45" s="28"/>
      <c r="F45" s="28"/>
    </row>
    <row r="46" spans="1:22" ht="12.75" customHeight="1" x14ac:dyDescent="0.2">
      <c r="A46" s="28" t="s">
        <v>38</v>
      </c>
      <c r="B46" s="32"/>
      <c r="C46" s="32"/>
      <c r="D46" s="28"/>
      <c r="E46" s="28"/>
      <c r="F46" s="28"/>
    </row>
  </sheetData>
  <pageMargins left="0.59055118110236227" right="0.23" top="0.5" bottom="0.47" header="0.51181102362204722" footer="0.2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8"/>
  <sheetViews>
    <sheetView showGridLines="0" workbookViewId="0">
      <selection activeCell="A35" sqref="A35:I35"/>
    </sheetView>
  </sheetViews>
  <sheetFormatPr baseColWidth="10" defaultRowHeight="12.75" x14ac:dyDescent="0.2"/>
  <cols>
    <col min="1" max="1" width="44.42578125" style="29" customWidth="1"/>
    <col min="2" max="9" width="13.7109375" style="29" customWidth="1"/>
    <col min="10" max="259" width="10.85546875" style="29"/>
    <col min="260" max="260" width="44.42578125" style="29" customWidth="1"/>
    <col min="261" max="264" width="8.7109375" style="29" customWidth="1"/>
    <col min="265" max="265" width="12.42578125" style="29" customWidth="1"/>
    <col min="266" max="515" width="10.85546875" style="29"/>
    <col min="516" max="516" width="44.42578125" style="29" customWidth="1"/>
    <col min="517" max="520" width="8.7109375" style="29" customWidth="1"/>
    <col min="521" max="521" width="12.42578125" style="29" customWidth="1"/>
    <col min="522" max="771" width="10.85546875" style="29"/>
    <col min="772" max="772" width="44.42578125" style="29" customWidth="1"/>
    <col min="773" max="776" width="8.7109375" style="29" customWidth="1"/>
    <col min="777" max="777" width="12.42578125" style="29" customWidth="1"/>
    <col min="778" max="1027" width="10.85546875" style="29"/>
    <col min="1028" max="1028" width="44.42578125" style="29" customWidth="1"/>
    <col min="1029" max="1032" width="8.7109375" style="29" customWidth="1"/>
    <col min="1033" max="1033" width="12.42578125" style="29" customWidth="1"/>
    <col min="1034" max="1283" width="10.85546875" style="29"/>
    <col min="1284" max="1284" width="44.42578125" style="29" customWidth="1"/>
    <col min="1285" max="1288" width="8.7109375" style="29" customWidth="1"/>
    <col min="1289" max="1289" width="12.42578125" style="29" customWidth="1"/>
    <col min="1290" max="1539" width="10.85546875" style="29"/>
    <col min="1540" max="1540" width="44.42578125" style="29" customWidth="1"/>
    <col min="1541" max="1544" width="8.7109375" style="29" customWidth="1"/>
    <col min="1545" max="1545" width="12.42578125" style="29" customWidth="1"/>
    <col min="1546" max="1795" width="10.85546875" style="29"/>
    <col min="1796" max="1796" width="44.42578125" style="29" customWidth="1"/>
    <col min="1797" max="1800" width="8.7109375" style="29" customWidth="1"/>
    <col min="1801" max="1801" width="12.42578125" style="29" customWidth="1"/>
    <col min="1802" max="2051" width="10.85546875" style="29"/>
    <col min="2052" max="2052" width="44.42578125" style="29" customWidth="1"/>
    <col min="2053" max="2056" width="8.7109375" style="29" customWidth="1"/>
    <col min="2057" max="2057" width="12.42578125" style="29" customWidth="1"/>
    <col min="2058" max="2307" width="10.85546875" style="29"/>
    <col min="2308" max="2308" width="44.42578125" style="29" customWidth="1"/>
    <col min="2309" max="2312" width="8.7109375" style="29" customWidth="1"/>
    <col min="2313" max="2313" width="12.42578125" style="29" customWidth="1"/>
    <col min="2314" max="2563" width="10.85546875" style="29"/>
    <col min="2564" max="2564" width="44.42578125" style="29" customWidth="1"/>
    <col min="2565" max="2568" width="8.7109375" style="29" customWidth="1"/>
    <col min="2569" max="2569" width="12.42578125" style="29" customWidth="1"/>
    <col min="2570" max="2819" width="10.85546875" style="29"/>
    <col min="2820" max="2820" width="44.42578125" style="29" customWidth="1"/>
    <col min="2821" max="2824" width="8.7109375" style="29" customWidth="1"/>
    <col min="2825" max="2825" width="12.42578125" style="29" customWidth="1"/>
    <col min="2826" max="3075" width="10.85546875" style="29"/>
    <col min="3076" max="3076" width="44.42578125" style="29" customWidth="1"/>
    <col min="3077" max="3080" width="8.7109375" style="29" customWidth="1"/>
    <col min="3081" max="3081" width="12.42578125" style="29" customWidth="1"/>
    <col min="3082" max="3331" width="10.85546875" style="29"/>
    <col min="3332" max="3332" width="44.42578125" style="29" customWidth="1"/>
    <col min="3333" max="3336" width="8.7109375" style="29" customWidth="1"/>
    <col min="3337" max="3337" width="12.42578125" style="29" customWidth="1"/>
    <col min="3338" max="3587" width="10.85546875" style="29"/>
    <col min="3588" max="3588" width="44.42578125" style="29" customWidth="1"/>
    <col min="3589" max="3592" width="8.7109375" style="29" customWidth="1"/>
    <col min="3593" max="3593" width="12.42578125" style="29" customWidth="1"/>
    <col min="3594" max="3843" width="10.85546875" style="29"/>
    <col min="3844" max="3844" width="44.42578125" style="29" customWidth="1"/>
    <col min="3845" max="3848" width="8.7109375" style="29" customWidth="1"/>
    <col min="3849" max="3849" width="12.42578125" style="29" customWidth="1"/>
    <col min="3850" max="4099" width="10.85546875" style="29"/>
    <col min="4100" max="4100" width="44.42578125" style="29" customWidth="1"/>
    <col min="4101" max="4104" width="8.7109375" style="29" customWidth="1"/>
    <col min="4105" max="4105" width="12.42578125" style="29" customWidth="1"/>
    <col min="4106" max="4355" width="10.85546875" style="29"/>
    <col min="4356" max="4356" width="44.42578125" style="29" customWidth="1"/>
    <col min="4357" max="4360" width="8.7109375" style="29" customWidth="1"/>
    <col min="4361" max="4361" width="12.42578125" style="29" customWidth="1"/>
    <col min="4362" max="4611" width="10.85546875" style="29"/>
    <col min="4612" max="4612" width="44.42578125" style="29" customWidth="1"/>
    <col min="4613" max="4616" width="8.7109375" style="29" customWidth="1"/>
    <col min="4617" max="4617" width="12.42578125" style="29" customWidth="1"/>
    <col min="4618" max="4867" width="10.85546875" style="29"/>
    <col min="4868" max="4868" width="44.42578125" style="29" customWidth="1"/>
    <col min="4869" max="4872" width="8.7109375" style="29" customWidth="1"/>
    <col min="4873" max="4873" width="12.42578125" style="29" customWidth="1"/>
    <col min="4874" max="5123" width="10.85546875" style="29"/>
    <col min="5124" max="5124" width="44.42578125" style="29" customWidth="1"/>
    <col min="5125" max="5128" width="8.7109375" style="29" customWidth="1"/>
    <col min="5129" max="5129" width="12.42578125" style="29" customWidth="1"/>
    <col min="5130" max="5379" width="10.85546875" style="29"/>
    <col min="5380" max="5380" width="44.42578125" style="29" customWidth="1"/>
    <col min="5381" max="5384" width="8.7109375" style="29" customWidth="1"/>
    <col min="5385" max="5385" width="12.42578125" style="29" customWidth="1"/>
    <col min="5386" max="5635" width="10.85546875" style="29"/>
    <col min="5636" max="5636" width="44.42578125" style="29" customWidth="1"/>
    <col min="5637" max="5640" width="8.7109375" style="29" customWidth="1"/>
    <col min="5641" max="5641" width="12.42578125" style="29" customWidth="1"/>
    <col min="5642" max="5891" width="10.85546875" style="29"/>
    <col min="5892" max="5892" width="44.42578125" style="29" customWidth="1"/>
    <col min="5893" max="5896" width="8.7109375" style="29" customWidth="1"/>
    <col min="5897" max="5897" width="12.42578125" style="29" customWidth="1"/>
    <col min="5898" max="6147" width="10.85546875" style="29"/>
    <col min="6148" max="6148" width="44.42578125" style="29" customWidth="1"/>
    <col min="6149" max="6152" width="8.7109375" style="29" customWidth="1"/>
    <col min="6153" max="6153" width="12.42578125" style="29" customWidth="1"/>
    <col min="6154" max="6403" width="10.85546875" style="29"/>
    <col min="6404" max="6404" width="44.42578125" style="29" customWidth="1"/>
    <col min="6405" max="6408" width="8.7109375" style="29" customWidth="1"/>
    <col min="6409" max="6409" width="12.42578125" style="29" customWidth="1"/>
    <col min="6410" max="6659" width="10.85546875" style="29"/>
    <col min="6660" max="6660" width="44.42578125" style="29" customWidth="1"/>
    <col min="6661" max="6664" width="8.7109375" style="29" customWidth="1"/>
    <col min="6665" max="6665" width="12.42578125" style="29" customWidth="1"/>
    <col min="6666" max="6915" width="10.85546875" style="29"/>
    <col min="6916" max="6916" width="44.42578125" style="29" customWidth="1"/>
    <col min="6917" max="6920" width="8.7109375" style="29" customWidth="1"/>
    <col min="6921" max="6921" width="12.42578125" style="29" customWidth="1"/>
    <col min="6922" max="7171" width="10.85546875" style="29"/>
    <col min="7172" max="7172" width="44.42578125" style="29" customWidth="1"/>
    <col min="7173" max="7176" width="8.7109375" style="29" customWidth="1"/>
    <col min="7177" max="7177" width="12.42578125" style="29" customWidth="1"/>
    <col min="7178" max="7427" width="10.85546875" style="29"/>
    <col min="7428" max="7428" width="44.42578125" style="29" customWidth="1"/>
    <col min="7429" max="7432" width="8.7109375" style="29" customWidth="1"/>
    <col min="7433" max="7433" width="12.42578125" style="29" customWidth="1"/>
    <col min="7434" max="7683" width="10.85546875" style="29"/>
    <col min="7684" max="7684" width="44.42578125" style="29" customWidth="1"/>
    <col min="7685" max="7688" width="8.7109375" style="29" customWidth="1"/>
    <col min="7689" max="7689" width="12.42578125" style="29" customWidth="1"/>
    <col min="7690" max="7939" width="10.85546875" style="29"/>
    <col min="7940" max="7940" width="44.42578125" style="29" customWidth="1"/>
    <col min="7941" max="7944" width="8.7109375" style="29" customWidth="1"/>
    <col min="7945" max="7945" width="12.42578125" style="29" customWidth="1"/>
    <col min="7946" max="8195" width="10.85546875" style="29"/>
    <col min="8196" max="8196" width="44.42578125" style="29" customWidth="1"/>
    <col min="8197" max="8200" width="8.7109375" style="29" customWidth="1"/>
    <col min="8201" max="8201" width="12.42578125" style="29" customWidth="1"/>
    <col min="8202" max="8451" width="10.85546875" style="29"/>
    <col min="8452" max="8452" width="44.42578125" style="29" customWidth="1"/>
    <col min="8453" max="8456" width="8.7109375" style="29" customWidth="1"/>
    <col min="8457" max="8457" width="12.42578125" style="29" customWidth="1"/>
    <col min="8458" max="8707" width="10.85546875" style="29"/>
    <col min="8708" max="8708" width="44.42578125" style="29" customWidth="1"/>
    <col min="8709" max="8712" width="8.7109375" style="29" customWidth="1"/>
    <col min="8713" max="8713" width="12.42578125" style="29" customWidth="1"/>
    <col min="8714" max="8963" width="10.85546875" style="29"/>
    <col min="8964" max="8964" width="44.42578125" style="29" customWidth="1"/>
    <col min="8965" max="8968" width="8.7109375" style="29" customWidth="1"/>
    <col min="8969" max="8969" width="12.42578125" style="29" customWidth="1"/>
    <col min="8970" max="9219" width="10.85546875" style="29"/>
    <col min="9220" max="9220" width="44.42578125" style="29" customWidth="1"/>
    <col min="9221" max="9224" width="8.7109375" style="29" customWidth="1"/>
    <col min="9225" max="9225" width="12.42578125" style="29" customWidth="1"/>
    <col min="9226" max="9475" width="10.85546875" style="29"/>
    <col min="9476" max="9476" width="44.42578125" style="29" customWidth="1"/>
    <col min="9477" max="9480" width="8.7109375" style="29" customWidth="1"/>
    <col min="9481" max="9481" width="12.42578125" style="29" customWidth="1"/>
    <col min="9482" max="9731" width="10.85546875" style="29"/>
    <col min="9732" max="9732" width="44.42578125" style="29" customWidth="1"/>
    <col min="9733" max="9736" width="8.7109375" style="29" customWidth="1"/>
    <col min="9737" max="9737" width="12.42578125" style="29" customWidth="1"/>
    <col min="9738" max="9987" width="10.85546875" style="29"/>
    <col min="9988" max="9988" width="44.42578125" style="29" customWidth="1"/>
    <col min="9989" max="9992" width="8.7109375" style="29" customWidth="1"/>
    <col min="9993" max="9993" width="12.42578125" style="29" customWidth="1"/>
    <col min="9994" max="10243" width="10.85546875" style="29"/>
    <col min="10244" max="10244" width="44.42578125" style="29" customWidth="1"/>
    <col min="10245" max="10248" width="8.7109375" style="29" customWidth="1"/>
    <col min="10249" max="10249" width="12.42578125" style="29" customWidth="1"/>
    <col min="10250" max="10499" width="10.85546875" style="29"/>
    <col min="10500" max="10500" width="44.42578125" style="29" customWidth="1"/>
    <col min="10501" max="10504" width="8.7109375" style="29" customWidth="1"/>
    <col min="10505" max="10505" width="12.42578125" style="29" customWidth="1"/>
    <col min="10506" max="10755" width="10.85546875" style="29"/>
    <col min="10756" max="10756" width="44.42578125" style="29" customWidth="1"/>
    <col min="10757" max="10760" width="8.7109375" style="29" customWidth="1"/>
    <col min="10761" max="10761" width="12.42578125" style="29" customWidth="1"/>
    <col min="10762" max="11011" width="10.85546875" style="29"/>
    <col min="11012" max="11012" width="44.42578125" style="29" customWidth="1"/>
    <col min="11013" max="11016" width="8.7109375" style="29" customWidth="1"/>
    <col min="11017" max="11017" width="12.42578125" style="29" customWidth="1"/>
    <col min="11018" max="11267" width="10.85546875" style="29"/>
    <col min="11268" max="11268" width="44.42578125" style="29" customWidth="1"/>
    <col min="11269" max="11272" width="8.7109375" style="29" customWidth="1"/>
    <col min="11273" max="11273" width="12.42578125" style="29" customWidth="1"/>
    <col min="11274" max="11523" width="10.85546875" style="29"/>
    <col min="11524" max="11524" width="44.42578125" style="29" customWidth="1"/>
    <col min="11525" max="11528" width="8.7109375" style="29" customWidth="1"/>
    <col min="11529" max="11529" width="12.42578125" style="29" customWidth="1"/>
    <col min="11530" max="11779" width="10.85546875" style="29"/>
    <col min="11780" max="11780" width="44.42578125" style="29" customWidth="1"/>
    <col min="11781" max="11784" width="8.7109375" style="29" customWidth="1"/>
    <col min="11785" max="11785" width="12.42578125" style="29" customWidth="1"/>
    <col min="11786" max="12035" width="10.85546875" style="29"/>
    <col min="12036" max="12036" width="44.42578125" style="29" customWidth="1"/>
    <col min="12037" max="12040" width="8.7109375" style="29" customWidth="1"/>
    <col min="12041" max="12041" width="12.42578125" style="29" customWidth="1"/>
    <col min="12042" max="12291" width="10.85546875" style="29"/>
    <col min="12292" max="12292" width="44.42578125" style="29" customWidth="1"/>
    <col min="12293" max="12296" width="8.7109375" style="29" customWidth="1"/>
    <col min="12297" max="12297" width="12.42578125" style="29" customWidth="1"/>
    <col min="12298" max="12547" width="10.85546875" style="29"/>
    <col min="12548" max="12548" width="44.42578125" style="29" customWidth="1"/>
    <col min="12549" max="12552" width="8.7109375" style="29" customWidth="1"/>
    <col min="12553" max="12553" width="12.42578125" style="29" customWidth="1"/>
    <col min="12554" max="12803" width="10.85546875" style="29"/>
    <col min="12804" max="12804" width="44.42578125" style="29" customWidth="1"/>
    <col min="12805" max="12808" width="8.7109375" style="29" customWidth="1"/>
    <col min="12809" max="12809" width="12.42578125" style="29" customWidth="1"/>
    <col min="12810" max="13059" width="10.85546875" style="29"/>
    <col min="13060" max="13060" width="44.42578125" style="29" customWidth="1"/>
    <col min="13061" max="13064" width="8.7109375" style="29" customWidth="1"/>
    <col min="13065" max="13065" width="12.42578125" style="29" customWidth="1"/>
    <col min="13066" max="13315" width="10.85546875" style="29"/>
    <col min="13316" max="13316" width="44.42578125" style="29" customWidth="1"/>
    <col min="13317" max="13320" width="8.7109375" style="29" customWidth="1"/>
    <col min="13321" max="13321" width="12.42578125" style="29" customWidth="1"/>
    <col min="13322" max="13571" width="10.85546875" style="29"/>
    <col min="13572" max="13572" width="44.42578125" style="29" customWidth="1"/>
    <col min="13573" max="13576" width="8.7109375" style="29" customWidth="1"/>
    <col min="13577" max="13577" width="12.42578125" style="29" customWidth="1"/>
    <col min="13578" max="13827" width="10.85546875" style="29"/>
    <col min="13828" max="13828" width="44.42578125" style="29" customWidth="1"/>
    <col min="13829" max="13832" width="8.7109375" style="29" customWidth="1"/>
    <col min="13833" max="13833" width="12.42578125" style="29" customWidth="1"/>
    <col min="13834" max="14083" width="10.85546875" style="29"/>
    <col min="14084" max="14084" width="44.42578125" style="29" customWidth="1"/>
    <col min="14085" max="14088" width="8.7109375" style="29" customWidth="1"/>
    <col min="14089" max="14089" width="12.42578125" style="29" customWidth="1"/>
    <col min="14090" max="14339" width="10.85546875" style="29"/>
    <col min="14340" max="14340" width="44.42578125" style="29" customWidth="1"/>
    <col min="14341" max="14344" width="8.7109375" style="29" customWidth="1"/>
    <col min="14345" max="14345" width="12.42578125" style="29" customWidth="1"/>
    <col min="14346" max="14595" width="10.85546875" style="29"/>
    <col min="14596" max="14596" width="44.42578125" style="29" customWidth="1"/>
    <col min="14597" max="14600" width="8.7109375" style="29" customWidth="1"/>
    <col min="14601" max="14601" width="12.42578125" style="29" customWidth="1"/>
    <col min="14602" max="14851" width="10.85546875" style="29"/>
    <col min="14852" max="14852" width="44.42578125" style="29" customWidth="1"/>
    <col min="14853" max="14856" width="8.7109375" style="29" customWidth="1"/>
    <col min="14857" max="14857" width="12.42578125" style="29" customWidth="1"/>
    <col min="14858" max="15107" width="10.85546875" style="29"/>
    <col min="15108" max="15108" width="44.42578125" style="29" customWidth="1"/>
    <col min="15109" max="15112" width="8.7109375" style="29" customWidth="1"/>
    <col min="15113" max="15113" width="12.42578125" style="29" customWidth="1"/>
    <col min="15114" max="15363" width="10.85546875" style="29"/>
    <col min="15364" max="15364" width="44.42578125" style="29" customWidth="1"/>
    <col min="15365" max="15368" width="8.7109375" style="29" customWidth="1"/>
    <col min="15369" max="15369" width="12.42578125" style="29" customWidth="1"/>
    <col min="15370" max="15619" width="10.85546875" style="29"/>
    <col min="15620" max="15620" width="44.42578125" style="29" customWidth="1"/>
    <col min="15621" max="15624" width="8.7109375" style="29" customWidth="1"/>
    <col min="15625" max="15625" width="12.42578125" style="29" customWidth="1"/>
    <col min="15626" max="15875" width="10.85546875" style="29"/>
    <col min="15876" max="15876" width="44.42578125" style="29" customWidth="1"/>
    <col min="15877" max="15880" width="8.7109375" style="29" customWidth="1"/>
    <col min="15881" max="15881" width="12.42578125" style="29" customWidth="1"/>
    <col min="15882" max="16131" width="10.85546875" style="29"/>
    <col min="16132" max="16132" width="44.42578125" style="29" customWidth="1"/>
    <col min="16133" max="16136" width="8.7109375" style="29" customWidth="1"/>
    <col min="16137" max="16137" width="12.42578125" style="29" customWidth="1"/>
    <col min="16138" max="16384" width="10.85546875" style="29"/>
  </cols>
  <sheetData>
    <row r="1" spans="1:15" s="2" customFormat="1" ht="20.100000000000001" customHeight="1" x14ac:dyDescent="0.2">
      <c r="A1" s="1" t="s">
        <v>7</v>
      </c>
    </row>
    <row r="2" spans="1:15" s="3" customFormat="1" ht="12" customHeight="1" x14ac:dyDescent="0.2">
      <c r="A2" s="33" t="s">
        <v>8</v>
      </c>
      <c r="B2" s="34" t="s">
        <v>39</v>
      </c>
      <c r="C2" s="34">
        <v>1997</v>
      </c>
      <c r="D2" s="34">
        <v>1998</v>
      </c>
      <c r="E2" s="34">
        <v>1999</v>
      </c>
      <c r="F2" s="34">
        <v>2000</v>
      </c>
      <c r="G2" s="34">
        <v>2001</v>
      </c>
      <c r="H2" s="34">
        <v>2002</v>
      </c>
      <c r="I2" s="34">
        <v>2003</v>
      </c>
    </row>
    <row r="3" spans="1:15" s="3" customFormat="1" ht="12" customHeight="1" x14ac:dyDescent="0.2">
      <c r="A3" s="35"/>
      <c r="B3" s="63"/>
      <c r="C3" s="36"/>
      <c r="D3" s="36"/>
      <c r="E3" s="36"/>
      <c r="F3" s="36"/>
      <c r="G3" s="36"/>
      <c r="H3" s="36"/>
      <c r="I3" s="36"/>
    </row>
    <row r="4" spans="1:15" s="3" customFormat="1" ht="12" customHeight="1" x14ac:dyDescent="0.2">
      <c r="A4" s="4"/>
      <c r="B4" s="42"/>
      <c r="C4" s="5"/>
      <c r="D4" s="5"/>
      <c r="E4" s="5"/>
      <c r="F4" s="5"/>
      <c r="G4" s="5"/>
      <c r="H4" s="5"/>
      <c r="I4" s="5"/>
    </row>
    <row r="5" spans="1:15" s="7" customFormat="1" ht="12" customHeight="1" x14ac:dyDescent="0.2">
      <c r="A5" s="35" t="s">
        <v>40</v>
      </c>
      <c r="B5" s="40">
        <v>2699442</v>
      </c>
      <c r="C5" s="37">
        <v>3499231</v>
      </c>
      <c r="D5" s="37">
        <v>3518568</v>
      </c>
      <c r="E5" s="37">
        <v>3794868</v>
      </c>
      <c r="F5" s="37">
        <v>3359161</v>
      </c>
      <c r="G5" s="37">
        <v>3565776</v>
      </c>
      <c r="H5" s="37">
        <v>3683702</v>
      </c>
      <c r="I5" s="37">
        <v>3525733</v>
      </c>
      <c r="K5" s="6"/>
      <c r="L5" s="6"/>
      <c r="M5" s="6"/>
      <c r="N5" s="6"/>
      <c r="O5" s="6"/>
    </row>
    <row r="6" spans="1:15" s="7" customFormat="1" ht="12" customHeight="1" x14ac:dyDescent="0.2">
      <c r="A6" s="4"/>
      <c r="B6" s="43"/>
      <c r="C6" s="44"/>
      <c r="D6" s="45"/>
      <c r="E6" s="46"/>
      <c r="F6" s="47"/>
      <c r="G6" s="44"/>
      <c r="H6" s="44"/>
      <c r="I6" s="44"/>
      <c r="K6" s="6"/>
      <c r="L6" s="6"/>
      <c r="M6" s="6"/>
      <c r="N6" s="6"/>
      <c r="O6" s="6"/>
    </row>
    <row r="7" spans="1:15" s="7" customFormat="1" ht="12" customHeight="1" x14ac:dyDescent="0.2">
      <c r="A7" s="38" t="s">
        <v>11</v>
      </c>
      <c r="B7" s="40">
        <v>1684994</v>
      </c>
      <c r="C7" s="37">
        <v>1254131</v>
      </c>
      <c r="D7" s="37">
        <v>1203247</v>
      </c>
      <c r="E7" s="37">
        <v>1317539</v>
      </c>
      <c r="F7" s="37">
        <v>954696</v>
      </c>
      <c r="G7" s="37">
        <v>901557</v>
      </c>
      <c r="H7" s="64">
        <v>978619</v>
      </c>
      <c r="I7" s="37">
        <v>798028</v>
      </c>
    </row>
    <row r="8" spans="1:15" s="7" customFormat="1" ht="12" customHeight="1" x14ac:dyDescent="0.2">
      <c r="A8" s="12" t="s">
        <v>41</v>
      </c>
      <c r="B8" s="19"/>
      <c r="C8" s="13"/>
      <c r="D8" s="13" t="s">
        <v>42</v>
      </c>
      <c r="E8" s="13">
        <v>49546</v>
      </c>
      <c r="F8" s="13">
        <v>59521</v>
      </c>
      <c r="G8" s="13">
        <v>59998</v>
      </c>
      <c r="H8" s="13">
        <v>58798</v>
      </c>
      <c r="I8" s="13">
        <v>59234</v>
      </c>
    </row>
    <row r="9" spans="1:15" s="7" customFormat="1" ht="12" customHeight="1" x14ac:dyDescent="0.2">
      <c r="A9" s="12" t="s">
        <v>12</v>
      </c>
      <c r="B9" s="19">
        <v>1127273</v>
      </c>
      <c r="C9" s="13">
        <v>982680</v>
      </c>
      <c r="D9" s="13">
        <v>966885</v>
      </c>
      <c r="E9" s="13">
        <v>1052228</v>
      </c>
      <c r="F9" s="13">
        <v>716156</v>
      </c>
      <c r="G9" s="13">
        <v>666149</v>
      </c>
      <c r="H9" s="13">
        <v>753583</v>
      </c>
      <c r="I9" s="13">
        <v>559979</v>
      </c>
      <c r="K9" s="6"/>
      <c r="L9" s="6"/>
      <c r="M9" s="6"/>
      <c r="N9" s="6"/>
      <c r="O9" s="6"/>
    </row>
    <row r="10" spans="1:15" s="7" customFormat="1" ht="12" customHeight="1" x14ac:dyDescent="0.2">
      <c r="A10" s="12" t="s">
        <v>13</v>
      </c>
      <c r="B10" s="19">
        <v>133902</v>
      </c>
      <c r="C10" s="13">
        <v>69365</v>
      </c>
      <c r="D10" s="13">
        <v>34743</v>
      </c>
      <c r="E10" s="13">
        <v>32585</v>
      </c>
      <c r="F10" s="13">
        <v>26193</v>
      </c>
      <c r="G10" s="13">
        <v>46370</v>
      </c>
      <c r="H10" s="13">
        <v>20337</v>
      </c>
      <c r="I10" s="13">
        <v>24851</v>
      </c>
      <c r="K10" s="6"/>
      <c r="L10" s="6"/>
      <c r="M10" s="6"/>
      <c r="N10" s="6"/>
      <c r="O10" s="6"/>
    </row>
    <row r="11" spans="1:15" s="16" customFormat="1" ht="12" customHeight="1" x14ac:dyDescent="0.2">
      <c r="A11" s="12" t="s">
        <v>14</v>
      </c>
      <c r="B11" s="48">
        <v>423819</v>
      </c>
      <c r="C11" s="14">
        <v>202086</v>
      </c>
      <c r="D11" s="13">
        <v>201619</v>
      </c>
      <c r="E11" s="13">
        <v>183180</v>
      </c>
      <c r="F11" s="13">
        <v>152826</v>
      </c>
      <c r="G11" s="14">
        <v>129040</v>
      </c>
      <c r="H11" s="14">
        <v>145901</v>
      </c>
      <c r="I11" s="14">
        <v>153964</v>
      </c>
      <c r="K11" s="15"/>
      <c r="L11" s="15"/>
      <c r="M11" s="15"/>
      <c r="N11" s="15"/>
      <c r="O11" s="15"/>
    </row>
    <row r="12" spans="1:15" s="16" customFormat="1" ht="12" customHeight="1" x14ac:dyDescent="0.2">
      <c r="A12" s="49"/>
      <c r="B12" s="48"/>
      <c r="C12" s="14"/>
      <c r="D12" s="50"/>
      <c r="E12" s="50"/>
      <c r="F12" s="51"/>
      <c r="G12" s="14"/>
      <c r="H12" s="14"/>
      <c r="I12" s="14"/>
      <c r="K12" s="15"/>
      <c r="L12" s="15"/>
      <c r="M12" s="15"/>
      <c r="N12" s="15"/>
      <c r="O12" s="15"/>
    </row>
    <row r="13" spans="1:15" s="7" customFormat="1" ht="12" customHeight="1" x14ac:dyDescent="0.2">
      <c r="A13" s="39" t="s">
        <v>15</v>
      </c>
      <c r="B13" s="40">
        <v>772258</v>
      </c>
      <c r="C13" s="37">
        <v>2070005</v>
      </c>
      <c r="D13" s="37">
        <v>2125689</v>
      </c>
      <c r="E13" s="37">
        <v>2285600</v>
      </c>
      <c r="F13" s="37">
        <v>2114470</v>
      </c>
      <c r="G13" s="37">
        <v>2333575</v>
      </c>
      <c r="H13" s="37">
        <v>2428673</v>
      </c>
      <c r="I13" s="37">
        <v>2435000</v>
      </c>
      <c r="K13" s="6"/>
      <c r="L13" s="6"/>
      <c r="M13" s="6"/>
      <c r="O13" s="18"/>
    </row>
    <row r="14" spans="1:15" s="7" customFormat="1" ht="12" customHeight="1" x14ac:dyDescent="0.2">
      <c r="A14" s="12" t="s">
        <v>16</v>
      </c>
      <c r="B14" s="19">
        <v>758332</v>
      </c>
      <c r="C14" s="13">
        <v>1375902</v>
      </c>
      <c r="D14" s="13">
        <v>1329503</v>
      </c>
      <c r="E14" s="13">
        <v>1846188</v>
      </c>
      <c r="F14" s="13">
        <v>1758985</v>
      </c>
      <c r="G14" s="13">
        <v>1916580</v>
      </c>
      <c r="H14" s="13">
        <v>1981432</v>
      </c>
      <c r="I14" s="13">
        <v>1980000</v>
      </c>
      <c r="K14" s="6"/>
      <c r="L14" s="6"/>
      <c r="M14" s="6"/>
      <c r="N14" s="6"/>
    </row>
    <row r="15" spans="1:15" s="7" customFormat="1" ht="12" customHeight="1" x14ac:dyDescent="0.2">
      <c r="A15" s="12" t="s">
        <v>17</v>
      </c>
      <c r="B15" s="19">
        <v>13926</v>
      </c>
      <c r="C15" s="13">
        <v>694103</v>
      </c>
      <c r="D15" s="13">
        <v>796186</v>
      </c>
      <c r="E15" s="13">
        <v>439412</v>
      </c>
      <c r="F15" s="13">
        <v>355485</v>
      </c>
      <c r="G15" s="13">
        <v>416995</v>
      </c>
      <c r="H15" s="13">
        <v>447241</v>
      </c>
      <c r="I15" s="13">
        <v>455000</v>
      </c>
      <c r="K15" s="11"/>
      <c r="O15" s="6"/>
    </row>
    <row r="16" spans="1:15" s="7" customFormat="1" ht="12" customHeight="1" x14ac:dyDescent="0.2">
      <c r="A16" s="49"/>
      <c r="B16" s="19"/>
      <c r="C16" s="13"/>
      <c r="D16" s="52"/>
      <c r="E16" s="52"/>
      <c r="F16" s="53"/>
      <c r="G16" s="13"/>
      <c r="H16" s="13"/>
      <c r="I16" s="13"/>
      <c r="O16" s="6"/>
    </row>
    <row r="17" spans="1:13" s="7" customFormat="1" ht="12" customHeight="1" x14ac:dyDescent="0.2">
      <c r="A17" s="39" t="s">
        <v>43</v>
      </c>
      <c r="B17" s="40">
        <v>208761</v>
      </c>
      <c r="C17" s="37">
        <v>138824</v>
      </c>
      <c r="D17" s="37">
        <v>147153</v>
      </c>
      <c r="E17" s="37">
        <v>148467</v>
      </c>
      <c r="F17" s="37">
        <v>245503</v>
      </c>
      <c r="G17" s="37">
        <v>276588</v>
      </c>
      <c r="H17" s="37">
        <v>222820</v>
      </c>
      <c r="I17" s="37">
        <v>242353</v>
      </c>
    </row>
    <row r="18" spans="1:13" s="7" customFormat="1" ht="12" customHeight="1" x14ac:dyDescent="0.2">
      <c r="A18" s="12" t="s">
        <v>18</v>
      </c>
      <c r="B18" s="19">
        <v>133879</v>
      </c>
      <c r="C18" s="13">
        <v>84488</v>
      </c>
      <c r="D18" s="13">
        <v>76400</v>
      </c>
      <c r="E18" s="13">
        <v>76400</v>
      </c>
      <c r="F18" s="13">
        <v>88000</v>
      </c>
      <c r="G18" s="13">
        <v>102058</v>
      </c>
      <c r="H18" s="13">
        <v>90000</v>
      </c>
      <c r="I18" s="13">
        <v>102000</v>
      </c>
    </row>
    <row r="19" spans="1:13" s="7" customFormat="1" ht="12" customHeight="1" x14ac:dyDescent="0.2">
      <c r="A19" s="12" t="s">
        <v>19</v>
      </c>
      <c r="B19" s="19">
        <v>27136</v>
      </c>
      <c r="C19" s="13">
        <v>4900</v>
      </c>
      <c r="D19" s="13">
        <v>20000</v>
      </c>
      <c r="E19" s="13">
        <v>20000</v>
      </c>
      <c r="F19" s="13">
        <v>100000</v>
      </c>
      <c r="G19" s="13">
        <v>98180</v>
      </c>
      <c r="H19" s="13">
        <v>70000</v>
      </c>
      <c r="I19" s="13">
        <v>79418</v>
      </c>
    </row>
    <row r="20" spans="1:13" s="7" customFormat="1" ht="12" customHeight="1" x14ac:dyDescent="0.2">
      <c r="A20" s="12" t="s">
        <v>21</v>
      </c>
      <c r="B20" s="19">
        <v>952</v>
      </c>
      <c r="C20" s="13">
        <v>3073</v>
      </c>
      <c r="D20" s="13">
        <v>2000</v>
      </c>
      <c r="E20" s="13">
        <v>4987</v>
      </c>
      <c r="F20" s="13">
        <v>7753</v>
      </c>
      <c r="G20" s="13">
        <v>30000</v>
      </c>
      <c r="H20" s="13">
        <v>9000</v>
      </c>
      <c r="I20" s="13">
        <v>11720</v>
      </c>
    </row>
    <row r="21" spans="1:13" s="7" customFormat="1" ht="12" customHeight="1" x14ac:dyDescent="0.2">
      <c r="A21" s="12" t="s">
        <v>44</v>
      </c>
      <c r="B21" s="19">
        <v>21476</v>
      </c>
      <c r="C21" s="13">
        <v>22249</v>
      </c>
      <c r="D21" s="13">
        <v>22164</v>
      </c>
      <c r="E21" s="13">
        <v>23226</v>
      </c>
      <c r="F21" s="13">
        <v>22015</v>
      </c>
      <c r="G21" s="13">
        <v>23039</v>
      </c>
      <c r="H21" s="13">
        <v>23737</v>
      </c>
      <c r="I21" s="13">
        <v>23736</v>
      </c>
    </row>
    <row r="22" spans="1:13" s="7" customFormat="1" ht="12" customHeight="1" x14ac:dyDescent="0.2">
      <c r="A22" s="12" t="s">
        <v>45</v>
      </c>
      <c r="B22" s="19">
        <v>1449</v>
      </c>
      <c r="C22" s="13">
        <v>1718</v>
      </c>
      <c r="D22" s="13">
        <v>5639</v>
      </c>
      <c r="E22" s="13">
        <v>3354</v>
      </c>
      <c r="F22" s="13">
        <v>6735</v>
      </c>
      <c r="G22" s="13">
        <v>2119</v>
      </c>
      <c r="H22" s="13">
        <v>8996</v>
      </c>
      <c r="I22" s="13">
        <v>3641</v>
      </c>
    </row>
    <row r="23" spans="1:13" s="7" customFormat="1" ht="12" customHeight="1" x14ac:dyDescent="0.2">
      <c r="A23" s="12" t="s">
        <v>46</v>
      </c>
      <c r="B23" s="19">
        <v>23869</v>
      </c>
      <c r="C23" s="13">
        <v>22396</v>
      </c>
      <c r="D23" s="13">
        <v>20950</v>
      </c>
      <c r="E23" s="13">
        <v>20500</v>
      </c>
      <c r="F23" s="13">
        <v>21000</v>
      </c>
      <c r="G23" s="13">
        <v>21192</v>
      </c>
      <c r="H23" s="13">
        <v>21087</v>
      </c>
      <c r="I23" s="13">
        <v>21838</v>
      </c>
      <c r="L23" s="11"/>
      <c r="M23" s="20"/>
    </row>
    <row r="24" spans="1:13" s="7" customFormat="1" ht="12" customHeight="1" x14ac:dyDescent="0.2">
      <c r="A24" s="49"/>
      <c r="B24" s="19"/>
      <c r="C24" s="13"/>
      <c r="D24" s="52"/>
      <c r="E24" s="52"/>
      <c r="F24" s="53"/>
      <c r="G24" s="13"/>
      <c r="H24" s="13"/>
      <c r="I24" s="13"/>
    </row>
    <row r="25" spans="1:13" s="7" customFormat="1" ht="12" customHeight="1" x14ac:dyDescent="0.2">
      <c r="A25" s="39" t="s">
        <v>24</v>
      </c>
      <c r="B25" s="40">
        <v>33429</v>
      </c>
      <c r="C25" s="37">
        <v>36271</v>
      </c>
      <c r="D25" s="37">
        <v>42479</v>
      </c>
      <c r="E25" s="37">
        <v>43262</v>
      </c>
      <c r="F25" s="37">
        <v>44492</v>
      </c>
      <c r="G25" s="37">
        <v>54056</v>
      </c>
      <c r="H25" s="37">
        <v>53590</v>
      </c>
      <c r="I25" s="37">
        <v>50322</v>
      </c>
      <c r="K25" s="11"/>
    </row>
    <row r="26" spans="1:13" s="7" customFormat="1" ht="12" customHeight="1" x14ac:dyDescent="0.2">
      <c r="A26" s="54"/>
      <c r="B26" s="43"/>
      <c r="C26" s="44"/>
      <c r="D26" s="45"/>
      <c r="E26" s="45"/>
      <c r="F26" s="47"/>
      <c r="G26" s="44"/>
      <c r="H26" s="44"/>
      <c r="I26" s="44"/>
    </row>
    <row r="27" spans="1:13" s="7" customFormat="1" ht="12" customHeight="1" x14ac:dyDescent="0.2">
      <c r="A27" s="65" t="s">
        <v>47</v>
      </c>
      <c r="B27" s="40">
        <v>348163</v>
      </c>
      <c r="C27" s="37">
        <v>408769</v>
      </c>
      <c r="D27" s="37">
        <v>407432</v>
      </c>
      <c r="E27" s="37">
        <v>402132</v>
      </c>
      <c r="F27" s="37">
        <v>368329</v>
      </c>
      <c r="G27" s="37">
        <v>396446</v>
      </c>
      <c r="H27" s="37">
        <v>383497</v>
      </c>
      <c r="I27" s="37">
        <v>381502</v>
      </c>
    </row>
    <row r="28" spans="1:13" s="7" customFormat="1" ht="12" customHeight="1" x14ac:dyDescent="0.2">
      <c r="A28" s="55" t="s">
        <v>48</v>
      </c>
      <c r="B28" s="56"/>
      <c r="C28" s="57"/>
      <c r="D28" s="58"/>
      <c r="E28" s="58"/>
      <c r="F28" s="59"/>
      <c r="G28" s="57"/>
      <c r="H28" s="57"/>
      <c r="I28" s="57"/>
    </row>
    <row r="29" spans="1:13" s="7" customFormat="1" ht="12" customHeight="1" x14ac:dyDescent="0.2">
      <c r="A29" s="24" t="s">
        <v>49</v>
      </c>
      <c r="B29" s="25">
        <v>93867</v>
      </c>
      <c r="C29" s="13">
        <v>127400</v>
      </c>
      <c r="D29" s="13">
        <v>136747</v>
      </c>
      <c r="E29" s="13">
        <v>129466</v>
      </c>
      <c r="F29" s="13">
        <v>111842</v>
      </c>
      <c r="G29" s="13">
        <v>98355</v>
      </c>
      <c r="H29" s="25">
        <v>114900</v>
      </c>
      <c r="I29" s="25">
        <v>114900</v>
      </c>
    </row>
    <row r="30" spans="1:13" s="7" customFormat="1" ht="12" customHeight="1" x14ac:dyDescent="0.2">
      <c r="A30" s="12" t="s">
        <v>50</v>
      </c>
      <c r="B30" s="19">
        <v>77996</v>
      </c>
      <c r="C30" s="13">
        <v>100000</v>
      </c>
      <c r="D30" s="13">
        <v>92600</v>
      </c>
      <c r="E30" s="13">
        <v>90420</v>
      </c>
      <c r="F30" s="13">
        <v>91230</v>
      </c>
      <c r="G30" s="13">
        <v>91447</v>
      </c>
      <c r="H30" s="19">
        <v>80400</v>
      </c>
      <c r="I30" s="19">
        <v>81200</v>
      </c>
    </row>
    <row r="31" spans="1:13" s="7" customFormat="1" ht="12" customHeight="1" x14ac:dyDescent="0.2">
      <c r="A31" s="12" t="s">
        <v>51</v>
      </c>
      <c r="B31" s="19">
        <v>96431</v>
      </c>
      <c r="C31" s="13">
        <v>100896</v>
      </c>
      <c r="D31" s="13">
        <v>97060</v>
      </c>
      <c r="E31" s="13">
        <v>99472</v>
      </c>
      <c r="F31" s="13">
        <v>117619</v>
      </c>
      <c r="G31" s="13">
        <v>122127</v>
      </c>
      <c r="H31" s="13">
        <v>118297</v>
      </c>
      <c r="I31" s="13">
        <v>121685</v>
      </c>
    </row>
    <row r="32" spans="1:13" s="7" customFormat="1" ht="12" customHeight="1" x14ac:dyDescent="0.2">
      <c r="A32" s="12" t="s">
        <v>52</v>
      </c>
      <c r="B32" s="19">
        <v>6843</v>
      </c>
      <c r="C32" s="13">
        <v>6774</v>
      </c>
      <c r="D32" s="13">
        <v>8825</v>
      </c>
      <c r="E32" s="13">
        <v>5525</v>
      </c>
      <c r="F32" s="13">
        <v>6514</v>
      </c>
      <c r="G32" s="13">
        <v>7008</v>
      </c>
      <c r="H32" s="13">
        <v>7196</v>
      </c>
      <c r="I32" s="13">
        <v>7640</v>
      </c>
    </row>
    <row r="33" spans="1:9" s="7" customFormat="1" ht="12" customHeight="1" x14ac:dyDescent="0.2">
      <c r="A33" s="12" t="s">
        <v>30</v>
      </c>
      <c r="B33" s="19">
        <v>73026</v>
      </c>
      <c r="C33" s="13">
        <v>73699</v>
      </c>
      <c r="D33" s="13">
        <v>72199</v>
      </c>
      <c r="E33" s="13">
        <v>77249</v>
      </c>
      <c r="F33" s="13">
        <v>54687</v>
      </c>
      <c r="G33" s="13">
        <v>77509</v>
      </c>
      <c r="H33" s="13">
        <v>62704</v>
      </c>
      <c r="I33" s="13">
        <v>56077</v>
      </c>
    </row>
    <row r="34" spans="1:9" s="7" customFormat="1" ht="12" customHeight="1" x14ac:dyDescent="0.2">
      <c r="A34" s="49"/>
      <c r="B34" s="25"/>
      <c r="C34" s="13"/>
      <c r="D34" s="60"/>
      <c r="E34" s="52"/>
      <c r="F34" s="61"/>
      <c r="G34" s="62"/>
      <c r="H34" s="62"/>
      <c r="I34" s="62"/>
    </row>
    <row r="35" spans="1:9" s="7" customFormat="1" ht="12" customHeight="1" x14ac:dyDescent="0.2">
      <c r="A35" s="65" t="s">
        <v>53</v>
      </c>
      <c r="B35" s="66">
        <f>SUM(B5,B27)</f>
        <v>3047605</v>
      </c>
      <c r="C35" s="37">
        <v>3908000</v>
      </c>
      <c r="D35" s="37">
        <v>3926000</v>
      </c>
      <c r="E35" s="37">
        <v>4197000</v>
      </c>
      <c r="F35" s="37">
        <v>3727490</v>
      </c>
      <c r="G35" s="37">
        <v>3962222</v>
      </c>
      <c r="H35" s="37">
        <v>4067199</v>
      </c>
      <c r="I35" s="37">
        <v>3907235</v>
      </c>
    </row>
    <row r="36" spans="1:9" s="2" customFormat="1" ht="12" customHeight="1" x14ac:dyDescent="0.2">
      <c r="A36" s="26"/>
      <c r="B36" s="27"/>
      <c r="C36" s="27"/>
      <c r="D36" s="27"/>
      <c r="E36" s="27"/>
      <c r="F36" s="27"/>
      <c r="G36" s="27"/>
      <c r="H36" s="27"/>
      <c r="I36" s="27"/>
    </row>
    <row r="37" spans="1:9" ht="12.75" customHeight="1" x14ac:dyDescent="0.2">
      <c r="A37" s="28" t="s">
        <v>54</v>
      </c>
      <c r="B37" s="28"/>
      <c r="C37" s="28"/>
      <c r="D37" s="28"/>
      <c r="E37" s="28"/>
      <c r="F37" s="28"/>
      <c r="G37" s="28"/>
      <c r="H37" s="28"/>
      <c r="I37" s="28"/>
    </row>
    <row r="38" spans="1:9" ht="12.75" customHeight="1" x14ac:dyDescent="0.2">
      <c r="A38" s="28" t="s">
        <v>55</v>
      </c>
      <c r="B38" s="28"/>
      <c r="C38" s="28"/>
      <c r="D38" s="28"/>
      <c r="E38" s="28"/>
      <c r="F38" s="28"/>
      <c r="G38" s="28"/>
      <c r="H38" s="28"/>
      <c r="I38" s="28"/>
    </row>
    <row r="39" spans="1:9" ht="12.75" customHeight="1" x14ac:dyDescent="0.2">
      <c r="A39" s="28" t="s">
        <v>0</v>
      </c>
      <c r="B39" s="28"/>
      <c r="C39" s="28"/>
      <c r="D39" s="28"/>
      <c r="E39" s="28"/>
      <c r="F39" s="28"/>
      <c r="G39" s="28"/>
      <c r="H39" s="28"/>
      <c r="I39" s="28"/>
    </row>
    <row r="40" spans="1:9" ht="12.75" customHeight="1" x14ac:dyDescent="0.2">
      <c r="A40" s="28" t="s">
        <v>56</v>
      </c>
      <c r="B40" s="28"/>
      <c r="C40" s="28"/>
      <c r="D40" s="28"/>
      <c r="E40" s="28"/>
      <c r="F40" s="28"/>
      <c r="G40" s="28"/>
      <c r="H40" s="28"/>
      <c r="I40" s="28"/>
    </row>
    <row r="41" spans="1:9" ht="12.75" customHeight="1" x14ac:dyDescent="0.2">
      <c r="A41" s="28" t="s">
        <v>57</v>
      </c>
      <c r="B41" s="28"/>
      <c r="C41" s="28"/>
      <c r="D41" s="28"/>
      <c r="E41" s="28"/>
      <c r="F41" s="28"/>
      <c r="G41" s="28"/>
      <c r="H41" s="28"/>
      <c r="I41" s="28"/>
    </row>
    <row r="42" spans="1:9" ht="12.75" customHeight="1" x14ac:dyDescent="0.2">
      <c r="A42" s="28" t="s">
        <v>58</v>
      </c>
      <c r="B42" s="28"/>
      <c r="C42" s="28"/>
      <c r="D42" s="28"/>
      <c r="E42" s="28"/>
      <c r="F42" s="28"/>
      <c r="G42" s="28"/>
      <c r="H42" s="28"/>
      <c r="I42" s="28"/>
    </row>
    <row r="43" spans="1:9" ht="12.75" customHeight="1" x14ac:dyDescent="0.2">
      <c r="A43" s="28"/>
      <c r="B43" s="28"/>
      <c r="C43" s="28"/>
      <c r="D43" s="28"/>
      <c r="E43" s="28"/>
      <c r="F43" s="28"/>
      <c r="G43" s="28"/>
      <c r="H43" s="28"/>
      <c r="I43" s="28"/>
    </row>
    <row r="44" spans="1:9" ht="12.75" customHeight="1" x14ac:dyDescent="0.2">
      <c r="A44" s="28" t="s">
        <v>59</v>
      </c>
      <c r="B44" s="28"/>
      <c r="C44" s="28"/>
      <c r="D44" s="28"/>
      <c r="E44" s="28"/>
      <c r="F44" s="28"/>
      <c r="G44" s="28"/>
      <c r="H44" s="28"/>
      <c r="I44" s="28"/>
    </row>
    <row r="45" spans="1:9" ht="12.75" customHeight="1" x14ac:dyDescent="0.2">
      <c r="A45" s="28" t="s">
        <v>60</v>
      </c>
    </row>
    <row r="46" spans="1:9" ht="12.75" customHeight="1" x14ac:dyDescent="0.2">
      <c r="A46" s="28"/>
    </row>
    <row r="47" spans="1:9" ht="12.75" customHeight="1" x14ac:dyDescent="0.2">
      <c r="A47" s="28" t="s">
        <v>61</v>
      </c>
    </row>
    <row r="48" spans="1:9" ht="12.75" customHeight="1" x14ac:dyDescent="0.2"/>
  </sheetData>
  <pageMargins left="0.59055118110236227" right="0.59055118110236227" top="0.78740157480314965" bottom="0.78740157480314965" header="0.51181102362204722" footer="0.5118110236220472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1_ausgaben_bund_fuer_landwirtschaft_und_ernaehrung_2004-2018_datenreihe_i"/>
    <f:field ref="objsubject" par="" edit="true" text=""/>
    <f:field ref="objcreatedby" par="" text="Bühlmann, Monique, BLW"/>
    <f:field ref="objcreatedat" par="" text="26.12.2018 11:45:01"/>
    <f:field ref="objchangedby" par="" text="Bühlmann, Monique, BLW"/>
    <f:field ref="objmodifiedat" par="" text="26.12.2018 11:45:35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1_ausgaben_bund_fuer_landwirtschaft_und_ernaehrung_2004-2018_datenreihe_i"/>
    <f:field ref="CHPRECONFIG_1_1001_Objektname" par="" edit="true" text="1_ausgaben_bund_fuer_landwirtschaft_und_ernaehrung_2004-2018_datenreihe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 xmlns="f8fb5d9d-82aa-45fb-a5a2-d73187b91550" xsi:nil="true"/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3C4AA0A7-E6B0-4E4D-8D89-49768132B228}"/>
</file>

<file path=customXml/itemProps3.xml><?xml version="1.0" encoding="utf-8"?>
<ds:datastoreItem xmlns:ds="http://schemas.openxmlformats.org/officeDocument/2006/customXml" ds:itemID="{63CF2ECB-568D-4C48-B31E-1A34DAD3C7BF}"/>
</file>

<file path=customXml/itemProps4.xml><?xml version="1.0" encoding="utf-8"?>
<ds:datastoreItem xmlns:ds="http://schemas.openxmlformats.org/officeDocument/2006/customXml" ds:itemID="{AA9EA715-2E2A-4658-BD13-0CF78A2482C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2004-2023</vt:lpstr>
      <vt:lpstr>1990-2003</vt:lpstr>
      <vt:lpstr>'2004-2023'!Druckbereich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Meier Thomas BLW</cp:lastModifiedBy>
  <cp:lastPrinted>2023-11-10T13:10:15Z</cp:lastPrinted>
  <dcterms:created xsi:type="dcterms:W3CDTF">2001-02-01T15:10:45Z</dcterms:created>
  <dcterms:modified xsi:type="dcterms:W3CDTF">2024-07-10T09:29:35Z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COO.2101.101.2.1381664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26.12.2018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*COO.2101.101.2.1381664*</vt:lpwstr>
  </property>
  <property fmtid="{D5CDD505-2E9C-101B-9397-08002B2CF9AE}" pid="21" name="FSC#COOELAK@1.1001:RefBarCode">
    <vt:lpwstr>*COO.2101.101.4.1381594*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1_ausgaben_bund_fuer_landwirtschaft_und_ernaehrung_2004-2018_datenreihe_i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2018-12-26T11:45:01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032.1-00006/00007/00002/00002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  <property fmtid="{D5CDD505-2E9C-101B-9397-08002B2CF9AE}" pid="125" name="MSIP_Label_245c3252-146d-46f3-8062-82cd8c8d7e7d_Enabled">
    <vt:lpwstr>true</vt:lpwstr>
  </property>
  <property fmtid="{D5CDD505-2E9C-101B-9397-08002B2CF9AE}" pid="126" name="MSIP_Label_245c3252-146d-46f3-8062-82cd8c8d7e7d_SetDate">
    <vt:lpwstr>2024-07-10T09:27:46Z</vt:lpwstr>
  </property>
  <property fmtid="{D5CDD505-2E9C-101B-9397-08002B2CF9AE}" pid="127" name="MSIP_Label_245c3252-146d-46f3-8062-82cd8c8d7e7d_Method">
    <vt:lpwstr>Privileged</vt:lpwstr>
  </property>
  <property fmtid="{D5CDD505-2E9C-101B-9397-08002B2CF9AE}" pid="128" name="MSIP_Label_245c3252-146d-46f3-8062-82cd8c8d7e7d_Name">
    <vt:lpwstr>L1</vt:lpwstr>
  </property>
  <property fmtid="{D5CDD505-2E9C-101B-9397-08002B2CF9AE}" pid="129" name="MSIP_Label_245c3252-146d-46f3-8062-82cd8c8d7e7d_SiteId">
    <vt:lpwstr>6ae27add-8276-4a38-88c1-3a9c1f973767</vt:lpwstr>
  </property>
  <property fmtid="{D5CDD505-2E9C-101B-9397-08002B2CF9AE}" pid="130" name="MSIP_Label_245c3252-146d-46f3-8062-82cd8c8d7e7d_ActionId">
    <vt:lpwstr>b4c6f0ed-d9c4-4a8c-81fa-d6b3cadd9f1e</vt:lpwstr>
  </property>
  <property fmtid="{D5CDD505-2E9C-101B-9397-08002B2CF9AE}" pid="131" name="MSIP_Label_245c3252-146d-46f3-8062-82cd8c8d7e7d_ContentBits">
    <vt:lpwstr>0</vt:lpwstr>
  </property>
  <property fmtid="{D5CDD505-2E9C-101B-9397-08002B2CF9AE}" pid="132" name="ContentTypeId">
    <vt:lpwstr>0x0101002F9FFC2F4692C040A9D99914B314900F00242779CB3C7E2A409FF6832E71E7837E</vt:lpwstr>
  </property>
</Properties>
</file>