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ustomProperty1.bin" ContentType="application/vnd.openxmlformats-officedocument.spreadsheetml.customProperty"/>
  <Override PartName="/customXml/itemProps1.xml" ContentType="application/vnd.openxmlformats-officedocument.customXmlProperties+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ate1904="1"/>
  <mc:AlternateContent xmlns:mc="http://schemas.openxmlformats.org/markup-compatibility/2006">
    <mc:Choice Requires="x15">
      <x15ac:absPath xmlns:x15ac="http://schemas.microsoft.com/office/spreadsheetml/2010/11/ac" url="M:\Org\BLW_1010_INFO\Agrarbericht\Agrarbericht 2023\Pakete\Paket 4\Tabellen\"/>
    </mc:Choice>
  </mc:AlternateContent>
  <xr:revisionPtr revIDLastSave="0" documentId="8_{9486C640-60D9-4FD1-9FC6-EA42F4DD6D9A}" xr6:coauthVersionLast="47" xr6:coauthVersionMax="47" xr10:uidLastSave="{00000000-0000-0000-0000-000000000000}"/>
  <bookViews>
    <workbookView xWindow="-108" yWindow="-108" windowWidth="30936" windowHeight="16896" tabRatio="500" xr2:uid="{00000000-000D-0000-FFFF-FFFF00000000}"/>
  </bookViews>
  <sheets>
    <sheet name="Tab52" sheetId="1" r:id="rId1"/>
    <sheet name="nach Ag min R22" sheetId="7" r:id="rId2"/>
    <sheet name="VA FP nach Aufgabengebiet min" sheetId="8" r:id="rId3"/>
  </sheets>
  <externalReferences>
    <externalReference r:id="rId4"/>
    <externalReference r:id="rId5"/>
    <externalReference r:id="rId6"/>
  </externalReferences>
  <definedNames>
    <definedName name="_xlnm.Print_Titles" localSheetId="1">'nach Ag min R22'!$8:$9</definedName>
    <definedName name="_xlnm.Print_Titles" localSheetId="2">'VA FP nach Aufgabengebiet min'!$8:$9</definedName>
    <definedName name="SAPCrosstab2" localSheetId="1">'nach Ag min R22'!$A$8:$P$307</definedName>
    <definedName name="SAPCrosstab2" localSheetId="2">'VA FP nach Aufgabengebiet min'!$A$8:$P$290</definedName>
    <definedName name="SAPCrosstab2">#REF!</definedName>
    <definedName name="SAPSprache" localSheetId="1">[1]Hilfstabelle!$H$2</definedName>
    <definedName name="SAPSprache" localSheetId="2">[2]Hilfstabelle!$H$2</definedName>
    <definedName name="SAPSprache">[3]Hilfstabelle!$H$2</definedName>
    <definedName name="Sprachtexte" localSheetId="1">[1]Hilfstabelle!$D$3:$G$103</definedName>
    <definedName name="Sprachtexte" localSheetId="2">[2]Hilfstabelle!$D$3:$G$103</definedName>
    <definedName name="Sprachtexte">[3]Hilfstabelle!$D$3:$G$103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24" i="1" l="1"/>
  <c r="K25" i="1"/>
  <c r="C233" i="8"/>
  <c r="K22" i="1"/>
  <c r="K23" i="1"/>
  <c r="A6" i="8"/>
  <c r="A5" i="8"/>
  <c r="A4" i="8"/>
  <c r="A3" i="8"/>
  <c r="A2" i="8"/>
  <c r="A1" i="8"/>
  <c r="K28" i="1"/>
  <c r="C149" i="7"/>
  <c r="K31" i="1" s="1"/>
  <c r="C108" i="7"/>
  <c r="K30" i="1" s="1"/>
  <c r="K7" i="1"/>
  <c r="K27" i="1"/>
  <c r="C236" i="7"/>
  <c r="K18" i="1"/>
  <c r="K17" i="1"/>
  <c r="K16" i="1"/>
  <c r="K15" i="1"/>
  <c r="K14" i="1"/>
  <c r="K13" i="1"/>
  <c r="K11" i="1"/>
  <c r="K10" i="1"/>
  <c r="A6" i="7"/>
  <c r="A5" i="7"/>
  <c r="A4" i="7"/>
  <c r="A3" i="7"/>
  <c r="A2" i="7"/>
  <c r="A1" i="7"/>
  <c r="K21" i="1" l="1"/>
  <c r="K29" i="1"/>
  <c r="K12" i="1"/>
  <c r="K6" i="1"/>
  <c r="K5" i="1" l="1"/>
  <c r="K4" i="1" s="1"/>
  <c r="D18" i="1" l="1"/>
  <c r="D17" i="1" s="1"/>
  <c r="D21" i="1"/>
  <c r="D6" i="1"/>
  <c r="D12" i="1"/>
  <c r="D29" i="1"/>
  <c r="D5" i="1" l="1"/>
</calcChain>
</file>

<file path=xl/sharedStrings.xml><?xml version="1.0" encoding="utf-8"?>
<sst xmlns="http://schemas.openxmlformats.org/spreadsheetml/2006/main" count="1250" uniqueCount="519">
  <si>
    <t>Quellen: Staatsrechnung, BLW</t>
  </si>
  <si>
    <t>Ausgaben des Bundes für Landwirtschaft und Ernährung, in 1 000 Fr.</t>
    <phoneticPr fontId="3" type="noConversion"/>
  </si>
  <si>
    <t>Ausgabenbereich</t>
  </si>
  <si>
    <t>Aufgabengebiet Landwirtschaft und Ernährung</t>
  </si>
  <si>
    <t>Innerhalb Zahlungsrahmen</t>
  </si>
  <si>
    <t>Strukturverbesserungen</t>
  </si>
  <si>
    <t>Investitionskredite</t>
  </si>
  <si>
    <t>Betriebshilfe</t>
  </si>
  <si>
    <t>Tierzucht und genetische Ressourcen</t>
  </si>
  <si>
    <t>Pflanzenbau</t>
  </si>
  <si>
    <t>Direktzahlungen</t>
  </si>
  <si>
    <t>Direktzahlungen Landwirtschaft</t>
  </si>
  <si>
    <t>Allgemeine Direktzahlungen</t>
  </si>
  <si>
    <t>Ökologische Direktzahlungen</t>
  </si>
  <si>
    <t>Ausserhalb Zahlungsrahmen</t>
  </si>
  <si>
    <t>Verwaltung</t>
  </si>
  <si>
    <t>Pflanzenschutz</t>
  </si>
  <si>
    <t>Gestüt (Agroscope)</t>
  </si>
  <si>
    <t>Landwirtschaftliche Verarbeitungsprodukte (EZV)</t>
  </si>
  <si>
    <t>Familienzulagen in der Landwirtschaft (BSV)</t>
  </si>
  <si>
    <t>Ausgaben ausserhalb der Landwirtschaft</t>
  </si>
  <si>
    <t>Forschung und Entwicklung Landwirtschaft</t>
  </si>
  <si>
    <t>Tiergesundheit</t>
  </si>
  <si>
    <t>FAO</t>
  </si>
  <si>
    <r>
      <t>Milchwirtschaft</t>
    </r>
    <r>
      <rPr>
        <vertAlign val="superscript"/>
        <sz val="8"/>
        <rFont val="Calibri"/>
        <family val="2"/>
      </rPr>
      <t>1)</t>
    </r>
  </si>
  <si>
    <r>
      <t>Viehwirtschaft</t>
    </r>
    <r>
      <rPr>
        <vertAlign val="superscript"/>
        <sz val="8"/>
        <rFont val="Calibri"/>
        <family val="2"/>
      </rPr>
      <t>1)</t>
    </r>
  </si>
  <si>
    <t>Rückerstattungen von Subventionen</t>
  </si>
  <si>
    <t>Landwirtschaftliches Beratungswesen</t>
  </si>
  <si>
    <t/>
  </si>
  <si>
    <t>Detailaufgabengebiet</t>
  </si>
  <si>
    <t>CHF</t>
  </si>
  <si>
    <t>0</t>
  </si>
  <si>
    <t>Aufgabenportfolio</t>
  </si>
  <si>
    <t>1</t>
  </si>
  <si>
    <t>Institutionelle und finanzielle Voraussetzungen</t>
  </si>
  <si>
    <t>1.1</t>
  </si>
  <si>
    <t>Unterstützung Legislative und Exekutive</t>
  </si>
  <si>
    <t>1000000</t>
  </si>
  <si>
    <t>Legislative</t>
  </si>
  <si>
    <t>1000100</t>
  </si>
  <si>
    <t>Exekutive</t>
  </si>
  <si>
    <t>1000200</t>
  </si>
  <si>
    <t>Stab Bundesrat</t>
  </si>
  <si>
    <t>1000300</t>
  </si>
  <si>
    <t>Departementsführung</t>
  </si>
  <si>
    <t>1.2</t>
  </si>
  <si>
    <t>Steuerpolitik</t>
  </si>
  <si>
    <t>1010000</t>
  </si>
  <si>
    <t>Steuern und Abgaben</t>
  </si>
  <si>
    <t>1.3</t>
  </si>
  <si>
    <t>Ressourcen- und Verwaltungssteuerung</t>
  </si>
  <si>
    <t>1010100</t>
  </si>
  <si>
    <t>Finanzen</t>
  </si>
  <si>
    <t>1020000</t>
  </si>
  <si>
    <t>Personalpolitik</t>
  </si>
  <si>
    <t>1020400</t>
  </si>
  <si>
    <t>Informatiksteuerung</t>
  </si>
  <si>
    <t>1.4</t>
  </si>
  <si>
    <t>Interne Dienstleistungen</t>
  </si>
  <si>
    <t>1020100</t>
  </si>
  <si>
    <t>Archivierung</t>
  </si>
  <si>
    <t>1020200</t>
  </si>
  <si>
    <t>Informatikdienstleistungen</t>
  </si>
  <si>
    <t>1020300</t>
  </si>
  <si>
    <t>Bauten und Logistik</t>
  </si>
  <si>
    <t>1020500</t>
  </si>
  <si>
    <t>Personaldienstleistungen</t>
  </si>
  <si>
    <t>1.5</t>
  </si>
  <si>
    <t>Auswertung und Erhebung von Daten</t>
  </si>
  <si>
    <t>1030000</t>
  </si>
  <si>
    <t>Statistik</t>
  </si>
  <si>
    <t>1030100</t>
  </si>
  <si>
    <t>Meteorologie</t>
  </si>
  <si>
    <t>1030200</t>
  </si>
  <si>
    <t>Landestopographie</t>
  </si>
  <si>
    <t>1.6</t>
  </si>
  <si>
    <t>Allgemeines Rechtswesen</t>
  </si>
  <si>
    <t>1130000</t>
  </si>
  <si>
    <t>1.7</t>
  </si>
  <si>
    <t>Gerichte und Strafverfolgung</t>
  </si>
  <si>
    <t>1110000</t>
  </si>
  <si>
    <t>Bundesgerichte</t>
  </si>
  <si>
    <t>1110200</t>
  </si>
  <si>
    <t>Übrige Gerichte (Rechtsprechung)</t>
  </si>
  <si>
    <t>1110300</t>
  </si>
  <si>
    <t>Strafverfolgung</t>
  </si>
  <si>
    <t>3</t>
  </si>
  <si>
    <t>Beziehungen zum Ausland - Internationale Zusammenarbeit</t>
  </si>
  <si>
    <t>3.1</t>
  </si>
  <si>
    <t>Politische Beziehungen</t>
  </si>
  <si>
    <t>1200000</t>
  </si>
  <si>
    <t>Beiträge an internationale Organisationen</t>
  </si>
  <si>
    <t>1200100</t>
  </si>
  <si>
    <t>Übrige politische Beziehungen</t>
  </si>
  <si>
    <t>3.2</t>
  </si>
  <si>
    <t>Entwicklungshilfe (Süd- und Ostländer)</t>
  </si>
  <si>
    <t>1210000</t>
  </si>
  <si>
    <t>Friedens- und Sicherheitsförderung</t>
  </si>
  <si>
    <t>1230000</t>
  </si>
  <si>
    <t>Technische Zusammenarbeit und Finanzhilfe</t>
  </si>
  <si>
    <t>1230100</t>
  </si>
  <si>
    <t>Humanitäre und Nahrungsmittelhilfe</t>
  </si>
  <si>
    <t>1230200</t>
  </si>
  <si>
    <t>Wirtschaftliche Entwicklungszusammenarbeit</t>
  </si>
  <si>
    <t>1230300</t>
  </si>
  <si>
    <t>Kapitalbeteiligungen an regionalen Entwicklungsbanken</t>
  </si>
  <si>
    <t>1230400</t>
  </si>
  <si>
    <t>Übrige Beiträge an multilaterale Organisationen</t>
  </si>
  <si>
    <t>3.3</t>
  </si>
  <si>
    <t>Wirtschaftliche Beziehungen</t>
  </si>
  <si>
    <t>1220000</t>
  </si>
  <si>
    <t>1220100</t>
  </si>
  <si>
    <t>Übrige wirtschaftliche Beziehungen</t>
  </si>
  <si>
    <t>4</t>
  </si>
  <si>
    <t>Sicherheit</t>
  </si>
  <si>
    <t>4.1</t>
  </si>
  <si>
    <t>Militärische Landesverteidigung</t>
  </si>
  <si>
    <t>1500000</t>
  </si>
  <si>
    <t>Führung</t>
  </si>
  <si>
    <t>1500100</t>
  </si>
  <si>
    <t>Ausbildung</t>
  </si>
  <si>
    <t>1500200</t>
  </si>
  <si>
    <t>Einsatz</t>
  </si>
  <si>
    <t>1500300</t>
  </si>
  <si>
    <t>Logistik</t>
  </si>
  <si>
    <t>1500400</t>
  </si>
  <si>
    <t>Materialbeschaffung</t>
  </si>
  <si>
    <t>1520000</t>
  </si>
  <si>
    <t>Internationale militärische Kooperation, Friedenserhaltung</t>
  </si>
  <si>
    <t>4.2</t>
  </si>
  <si>
    <t>Bevölkerungsschutz und Zivildienst</t>
  </si>
  <si>
    <t>1040000</t>
  </si>
  <si>
    <t>Zivildienst</t>
  </si>
  <si>
    <t>1510000</t>
  </si>
  <si>
    <t>Bevölkerungsschutz</t>
  </si>
  <si>
    <t>4.3</t>
  </si>
  <si>
    <t>Polizei, Strafvollzug, Nachrichtendienst</t>
  </si>
  <si>
    <t>1100000</t>
  </si>
  <si>
    <t>Polizeidienste und Nachrichtendienst</t>
  </si>
  <si>
    <t>1120000</t>
  </si>
  <si>
    <t>Straf- und Massnahmenvollzug</t>
  </si>
  <si>
    <t>1120100</t>
  </si>
  <si>
    <t>Übriger Strafvollzug</t>
  </si>
  <si>
    <t>4.4</t>
  </si>
  <si>
    <t>Grenzkontrollen</t>
  </si>
  <si>
    <t>1100100</t>
  </si>
  <si>
    <t>5</t>
  </si>
  <si>
    <t>Bildung und Forschung</t>
  </si>
  <si>
    <t>5.1</t>
  </si>
  <si>
    <t>Berufsbildung</t>
  </si>
  <si>
    <t>2000000</t>
  </si>
  <si>
    <t>Berufliche Grundbildung</t>
  </si>
  <si>
    <t>2000100</t>
  </si>
  <si>
    <t>Höhere Berufsbildung</t>
  </si>
  <si>
    <t>5.2</t>
  </si>
  <si>
    <t>Hochschulen</t>
  </si>
  <si>
    <t>2010000</t>
  </si>
  <si>
    <t>Bundeshochschulen</t>
  </si>
  <si>
    <t>2010100</t>
  </si>
  <si>
    <t>Kantonale Hochschulen</t>
  </si>
  <si>
    <t>2010200</t>
  </si>
  <si>
    <t>Fachhochschulen</t>
  </si>
  <si>
    <t>5.3</t>
  </si>
  <si>
    <t>Grundlagenforschung</t>
  </si>
  <si>
    <t>2060000</t>
  </si>
  <si>
    <t>5.4</t>
  </si>
  <si>
    <t>Angewandte Forschung</t>
  </si>
  <si>
    <t>2050000</t>
  </si>
  <si>
    <t>F&amp;E Institutionelle und finanzielle Voraussetzungen</t>
  </si>
  <si>
    <t>2050050</t>
  </si>
  <si>
    <t>F&amp;E Beziehungen zum Ausland</t>
  </si>
  <si>
    <t>2050150</t>
  </si>
  <si>
    <t>F&amp;E Sicherheit</t>
  </si>
  <si>
    <t>2050200</t>
  </si>
  <si>
    <t>F&amp;E Bildung und Forschung</t>
  </si>
  <si>
    <t>2050250</t>
  </si>
  <si>
    <t>F&amp;E Kultur und Freizeit</t>
  </si>
  <si>
    <t>2050300</t>
  </si>
  <si>
    <t>F&amp;E Gesundheit</t>
  </si>
  <si>
    <t>2050350</t>
  </si>
  <si>
    <t>F&amp;E Soziale Wohlfahrt</t>
  </si>
  <si>
    <t>2050400</t>
  </si>
  <si>
    <t>F&amp;E Verkehr</t>
  </si>
  <si>
    <t>2050450</t>
  </si>
  <si>
    <t>F&amp;E Umweltschutz und Raumordnung</t>
  </si>
  <si>
    <t>2050500</t>
  </si>
  <si>
    <t>F&amp;E Landwirtschaft</t>
  </si>
  <si>
    <t>1057/A202.0129</t>
  </si>
  <si>
    <t>Lehrstellen, Hochschulpraktika, Integration</t>
  </si>
  <si>
    <t>1057/A202.0130</t>
  </si>
  <si>
    <t>Lohnmassnahmen</t>
  </si>
  <si>
    <t>1057/A202.0131</t>
  </si>
  <si>
    <t>Ausgleich Arbeitgeberbeiträge</t>
  </si>
  <si>
    <t>1057/A202.0132</t>
  </si>
  <si>
    <t>Arbeitgeberleistungen und vorzeitige Pensionierungen</t>
  </si>
  <si>
    <t>1057/A202.0133</t>
  </si>
  <si>
    <t>Übriger Personalaufwand zentral</t>
  </si>
  <si>
    <t>1059/A231.0181</t>
  </si>
  <si>
    <t>Finanzierungsbeitrag an ETH-Bereich</t>
  </si>
  <si>
    <t>1059/A231.0182</t>
  </si>
  <si>
    <t>Beitrag an Unterbringung ETH-Bereich</t>
  </si>
  <si>
    <t>1062/A231.0225</t>
  </si>
  <si>
    <t>Forschungsbeiträge</t>
  </si>
  <si>
    <t>1065/A200.0001</t>
  </si>
  <si>
    <t>Funktionsaufwand (Globalbudget)</t>
  </si>
  <si>
    <t>1071/A231.0252</t>
  </si>
  <si>
    <t>1086/A202.0134</t>
  </si>
  <si>
    <t>Investitionen ETH-Bauten</t>
  </si>
  <si>
    <t>1131/A231.0276</t>
  </si>
  <si>
    <t>EU-Forschungsprogramme</t>
  </si>
  <si>
    <t>1131/A231.0288</t>
  </si>
  <si>
    <t>Provisorische Zuteilung Wachstum BFI</t>
  </si>
  <si>
    <t>2050550</t>
  </si>
  <si>
    <t>F&amp;E Wirtschaft</t>
  </si>
  <si>
    <t>5.5</t>
  </si>
  <si>
    <t>Übriges Bildungswesen</t>
  </si>
  <si>
    <t>2020000</t>
  </si>
  <si>
    <t>Volksschulen</t>
  </si>
  <si>
    <t>2020100</t>
  </si>
  <si>
    <t>Maturitätsschulen</t>
  </si>
  <si>
    <t>2020300</t>
  </si>
  <si>
    <t>6</t>
  </si>
  <si>
    <t>Kultur und Freizeit</t>
  </si>
  <si>
    <t>6.1</t>
  </si>
  <si>
    <t>Kulturerhaltung</t>
  </si>
  <si>
    <t>3000100</t>
  </si>
  <si>
    <t>Museen</t>
  </si>
  <si>
    <t>3000200</t>
  </si>
  <si>
    <t>Denkmal- und Heimatschutz</t>
  </si>
  <si>
    <t>6.2</t>
  </si>
  <si>
    <t>Kulturförderung</t>
  </si>
  <si>
    <t>3010000</t>
  </si>
  <si>
    <t>Kulturförderung allgemein</t>
  </si>
  <si>
    <t>3010100</t>
  </si>
  <si>
    <t>Kulturförderung Film und Kino</t>
  </si>
  <si>
    <t>6.3</t>
  </si>
  <si>
    <t>Sport</t>
  </si>
  <si>
    <t>3030000</t>
  </si>
  <si>
    <t>6.4</t>
  </si>
  <si>
    <t>Medienpolitik</t>
  </si>
  <si>
    <t>3020000</t>
  </si>
  <si>
    <t>Massenmedien</t>
  </si>
  <si>
    <t>7</t>
  </si>
  <si>
    <t>Gesundheit</t>
  </si>
  <si>
    <t>7.1</t>
  </si>
  <si>
    <t>4010000</t>
  </si>
  <si>
    <t>Krankheitsbekämpfung, Prävention</t>
  </si>
  <si>
    <t>4010100</t>
  </si>
  <si>
    <t>Lebensmittelsicherheit</t>
  </si>
  <si>
    <t>4010200</t>
  </si>
  <si>
    <t>8</t>
  </si>
  <si>
    <t>Soziale Wohlfahrt</t>
  </si>
  <si>
    <t>8.1</t>
  </si>
  <si>
    <t>Altersversicherung</t>
  </si>
  <si>
    <t>5010000</t>
  </si>
  <si>
    <t>8.2</t>
  </si>
  <si>
    <t>Invalidenversicherung</t>
  </si>
  <si>
    <t>5020000</t>
  </si>
  <si>
    <t>8.3</t>
  </si>
  <si>
    <t>Krankenversicherung</t>
  </si>
  <si>
    <t>5000000</t>
  </si>
  <si>
    <t>5000100</t>
  </si>
  <si>
    <t>Unfallversicherung</t>
  </si>
  <si>
    <t>8.4</t>
  </si>
  <si>
    <t>Ergänzungsleistungen</t>
  </si>
  <si>
    <t>5030000</t>
  </si>
  <si>
    <t>Ergänzungsleistungen AHV</t>
  </si>
  <si>
    <t>5030100</t>
  </si>
  <si>
    <t>Ergänzungsleistungen IV</t>
  </si>
  <si>
    <t>8.5</t>
  </si>
  <si>
    <t>Militärversicherung</t>
  </si>
  <si>
    <t>5040000</t>
  </si>
  <si>
    <t>8.6</t>
  </si>
  <si>
    <t>Arbeitslosenversicherung / Arbeitsvermittlung</t>
  </si>
  <si>
    <t>5050000</t>
  </si>
  <si>
    <t>Arbeitslosenversicherung</t>
  </si>
  <si>
    <t>5050100</t>
  </si>
  <si>
    <t>Arbeitsvermittlung</t>
  </si>
  <si>
    <t>8.7</t>
  </si>
  <si>
    <t>Sozialer Wohnungsbau / Wohnbauförderung</t>
  </si>
  <si>
    <t>5070000</t>
  </si>
  <si>
    <t>Sozialer Wohnungsbau</t>
  </si>
  <si>
    <t>5070100</t>
  </si>
  <si>
    <t>Allgemeiner Wohnungsbau</t>
  </si>
  <si>
    <t>8.8</t>
  </si>
  <si>
    <t>Migration</t>
  </si>
  <si>
    <t>5060000</t>
  </si>
  <si>
    <t>Asyl- und Flüchtlingspolitik</t>
  </si>
  <si>
    <t>5060100</t>
  </si>
  <si>
    <t>Ausländerpolitik, Integrationsmassnahmen</t>
  </si>
  <si>
    <t>8.9</t>
  </si>
  <si>
    <t>Familienpolitik, Gleichstellung</t>
  </si>
  <si>
    <t>5080000</t>
  </si>
  <si>
    <t>Familien- und Kinder- und Jugendpolitik</t>
  </si>
  <si>
    <t>5080100</t>
  </si>
  <si>
    <t>Auslandschweizerhilfe</t>
  </si>
  <si>
    <t>5080200</t>
  </si>
  <si>
    <t>Übrige Sozialhilfe</t>
  </si>
  <si>
    <t>5080300</t>
  </si>
  <si>
    <t>Gleichstellung</t>
  </si>
  <si>
    <t>9</t>
  </si>
  <si>
    <t>Verkehr</t>
  </si>
  <si>
    <t>9.1</t>
  </si>
  <si>
    <t>Strassenverkehr</t>
  </si>
  <si>
    <t>6000000</t>
  </si>
  <si>
    <t>Nationalstrassen (Bau/Unterhalt/Betrieb)</t>
  </si>
  <si>
    <t>6000100</t>
  </si>
  <si>
    <t>Hauptstrassen</t>
  </si>
  <si>
    <t>6000200</t>
  </si>
  <si>
    <t>Übrige Strassen</t>
  </si>
  <si>
    <t>6000500</t>
  </si>
  <si>
    <t>Nichtwerkgebundene Beiträge</t>
  </si>
  <si>
    <t>9.2</t>
  </si>
  <si>
    <t>Schienenverkehr und öffentlicher Verkehr</t>
  </si>
  <si>
    <t>6010000</t>
  </si>
  <si>
    <t>Bahninfrastruktur (Bau/Unterhalt/Betrieb)</t>
  </si>
  <si>
    <t>6010100</t>
  </si>
  <si>
    <t>Abgeltung regionaler Personenverkehr</t>
  </si>
  <si>
    <t>6010300</t>
  </si>
  <si>
    <t>Güterverkehrsverlagerung</t>
  </si>
  <si>
    <t>6010400</t>
  </si>
  <si>
    <t>Übriger öffentlicher Verkehr</t>
  </si>
  <si>
    <t>6020000</t>
  </si>
  <si>
    <t>Schifffahrt</t>
  </si>
  <si>
    <t>9.3</t>
  </si>
  <si>
    <t>Luftfahrt</t>
  </si>
  <si>
    <t>6030000</t>
  </si>
  <si>
    <t>Luftfahrtentwicklung</t>
  </si>
  <si>
    <t>6030100</t>
  </si>
  <si>
    <t>Luftfahrtsicherheit</t>
  </si>
  <si>
    <t>10</t>
  </si>
  <si>
    <t>Umwelt und Raumordnung</t>
  </si>
  <si>
    <t>10.1</t>
  </si>
  <si>
    <t>Umwelt</t>
  </si>
  <si>
    <t>7010000</t>
  </si>
  <si>
    <t>Abwasserbeseitigung</t>
  </si>
  <si>
    <t>7010100</t>
  </si>
  <si>
    <t>Abfallbeseitigung</t>
  </si>
  <si>
    <t>7010200</t>
  </si>
  <si>
    <t>Luftreinhaltung</t>
  </si>
  <si>
    <t>7010300</t>
  </si>
  <si>
    <t>Lärmbekämpfung</t>
  </si>
  <si>
    <t>7010400</t>
  </si>
  <si>
    <t>Übrige Umwelt</t>
  </si>
  <si>
    <t>10.2</t>
  </si>
  <si>
    <t>Schutz vor Naturgefahren</t>
  </si>
  <si>
    <t>7020000</t>
  </si>
  <si>
    <t>Gewässerverbauungen</t>
  </si>
  <si>
    <t>7030000</t>
  </si>
  <si>
    <t>Schutzwald und Verbauungen</t>
  </si>
  <si>
    <t>8500000</t>
  </si>
  <si>
    <t>Waldwirtschaft</t>
  </si>
  <si>
    <t>10.3</t>
  </si>
  <si>
    <t>Naturschutz</t>
  </si>
  <si>
    <t>7040000</t>
  </si>
  <si>
    <t>7040100</t>
  </si>
  <si>
    <t>Jagd und Fischerei</t>
  </si>
  <si>
    <t>10.4</t>
  </si>
  <si>
    <t>Raumordnung</t>
  </si>
  <si>
    <t>7050000</t>
  </si>
  <si>
    <t>11</t>
  </si>
  <si>
    <t>Landwirtschaft und Ernährung</t>
  </si>
  <si>
    <t>11.1</t>
  </si>
  <si>
    <t>8000000</t>
  </si>
  <si>
    <t>8000100</t>
  </si>
  <si>
    <t>Beratung</t>
  </si>
  <si>
    <t>8000200</t>
  </si>
  <si>
    <t>Vollzug und Kontrolle</t>
  </si>
  <si>
    <t>8010000</t>
  </si>
  <si>
    <t>8010100</t>
  </si>
  <si>
    <t>Zuchtverbesserungen</t>
  </si>
  <si>
    <t>8010200</t>
  </si>
  <si>
    <t>8020100</t>
  </si>
  <si>
    <t>Milchwirtschaft</t>
  </si>
  <si>
    <t>8020200</t>
  </si>
  <si>
    <t>Viehwirtschaftliche Produktion</t>
  </si>
  <si>
    <t>8020300</t>
  </si>
  <si>
    <t>8020500</t>
  </si>
  <si>
    <t>Übrige Marktstützung</t>
  </si>
  <si>
    <t>8030000</t>
  </si>
  <si>
    <t>8030100</t>
  </si>
  <si>
    <t>Soziale Massnahmen</t>
  </si>
  <si>
    <t>12</t>
  </si>
  <si>
    <t>Wirtschaft</t>
  </si>
  <si>
    <t>12.1</t>
  </si>
  <si>
    <t>Wirtschaftsordnung</t>
  </si>
  <si>
    <t>8510000</t>
  </si>
  <si>
    <t>Wettbewerbsordnung</t>
  </si>
  <si>
    <t>8510100</t>
  </si>
  <si>
    <t>Finanzmarktordnung</t>
  </si>
  <si>
    <t>8510200</t>
  </si>
  <si>
    <t>Post- und Fernmeldewesen</t>
  </si>
  <si>
    <t>8510300</t>
  </si>
  <si>
    <t>Strom- und Gasmarktordnung</t>
  </si>
  <si>
    <t>8510400</t>
  </si>
  <si>
    <t>Spielbankenordnung</t>
  </si>
  <si>
    <t>8510500</t>
  </si>
  <si>
    <t>Arbeitsbedingungen und Arbeitnehmerschutz</t>
  </si>
  <si>
    <t>12.2</t>
  </si>
  <si>
    <t>Standortförd., Regionalpolitik, wirtsch. Landesversorgung</t>
  </si>
  <si>
    <t>8520000</t>
  </si>
  <si>
    <t>Regionalpolitik</t>
  </si>
  <si>
    <t>8520100</t>
  </si>
  <si>
    <t>Landeskommunikation</t>
  </si>
  <si>
    <t>8520200</t>
  </si>
  <si>
    <t>Exportförderung</t>
  </si>
  <si>
    <t>8520300</t>
  </si>
  <si>
    <t>Wirtschaftliche Landesversorgung</t>
  </si>
  <si>
    <t>8520400</t>
  </si>
  <si>
    <t>Übrige Standortförderung und Regionalpolitik</t>
  </si>
  <si>
    <t>12.3</t>
  </si>
  <si>
    <t>Energie</t>
  </si>
  <si>
    <t>8530300</t>
  </si>
  <si>
    <t>13</t>
  </si>
  <si>
    <t>Finanzen und Steuern</t>
  </si>
  <si>
    <t>13.1</t>
  </si>
  <si>
    <t>Anteile an Bundeseinnahmen</t>
  </si>
  <si>
    <t>9000000</t>
  </si>
  <si>
    <t>13.2</t>
  </si>
  <si>
    <t>Geldbeschaffung, Vermögens- und Schuldenverwaltung</t>
  </si>
  <si>
    <t>9010000</t>
  </si>
  <si>
    <t>Zinsen</t>
  </si>
  <si>
    <t>9010100</t>
  </si>
  <si>
    <t>Emissionskosten</t>
  </si>
  <si>
    <t>13.3</t>
  </si>
  <si>
    <t>Finanzausgleich</t>
  </si>
  <si>
    <t>9000500</t>
  </si>
  <si>
    <t>1062/A200.0001</t>
  </si>
  <si>
    <t>1062/A231.0224</t>
  </si>
  <si>
    <t>1062/A236.0105</t>
  </si>
  <si>
    <t>Landwirtschaftliche Strukturverbesserungen</t>
  </si>
  <si>
    <t>1062/E130.0104</t>
  </si>
  <si>
    <t>Rückerstattung von Subventionen</t>
  </si>
  <si>
    <t>1062/A231.0228</t>
  </si>
  <si>
    <t>Pflanzen- und Tierzucht</t>
  </si>
  <si>
    <t>1062/A231.0226</t>
  </si>
  <si>
    <t>Bekämpfungsmassnahmen</t>
  </si>
  <si>
    <t>1062/A231.0230</t>
  </si>
  <si>
    <t>Zulagen Milchwirtschaft</t>
  </si>
  <si>
    <t>1062/A231.0231</t>
  </si>
  <si>
    <t>Beihilfen Viehwirtschaft</t>
  </si>
  <si>
    <t>1062/E100.0001</t>
  </si>
  <si>
    <t>Funktionsertrag (Globalbudget)</t>
  </si>
  <si>
    <t>1062/A231.0232</t>
  </si>
  <si>
    <t>Beihilfen Pflanzenbau</t>
  </si>
  <si>
    <t>1062/A231.0382</t>
  </si>
  <si>
    <t>Getreidezulage</t>
  </si>
  <si>
    <t>1062/A231.0229</t>
  </si>
  <si>
    <t>Qualitäts- und Absatzförderung</t>
  </si>
  <si>
    <t>1062/A231.0234</t>
  </si>
  <si>
    <t>1016/A231.0242</t>
  </si>
  <si>
    <t>Familienzulagen Landwirtschaft</t>
  </si>
  <si>
    <r>
      <t>1)</t>
    </r>
    <r>
      <rPr>
        <sz val="7"/>
        <rFont val="Calibri"/>
      </rPr>
      <t xml:space="preserve"> Ab 2018 werden die Ausgaben für die Administration der Milchpreisstützung und die Entschädigung an private Organisationen Schlachtvieh und Fleisch im Globalbudget des BLW (Vollzug und Kontrolle) aufgeführt, und sie sind nicht mehr im Zahlungsrahmen Produktion und Absatz enthalten. </t>
    </r>
  </si>
  <si>
    <t>1062/A231.0227</t>
  </si>
  <si>
    <t>Entsorgungsbeiträge</t>
  </si>
  <si>
    <t>1071/A200.0001</t>
  </si>
  <si>
    <t>1071/A231.0253</t>
  </si>
  <si>
    <t>Beiträge an internationale Institutionen</t>
  </si>
  <si>
    <t>1071/A231.0254</t>
  </si>
  <si>
    <t>Beiträge an die Tiergesundheitsdienste</t>
  </si>
  <si>
    <t>1071/A231.0256</t>
  </si>
  <si>
    <t>Überwachung Tierseuchen</t>
  </si>
  <si>
    <t>1072/A200.0001</t>
  </si>
  <si>
    <r>
      <t>Produktion und Absatz</t>
    </r>
    <r>
      <rPr>
        <vertAlign val="superscript"/>
        <sz val="8"/>
        <rFont val="Calibri"/>
        <family val="2"/>
      </rPr>
      <t>2)</t>
    </r>
  </si>
  <si>
    <r>
      <t>2)</t>
    </r>
    <r>
      <rPr>
        <sz val="7"/>
        <rFont val="Calibri"/>
      </rPr>
      <t xml:space="preserve"> Mit der Einführung einer allgemeinen Milchzulage und einer Getreidezulage im Umfang von insgesamt 95 Millionen wird der Wegfall der landwirtschaftlichen Ausfuhrbeiträge (ausserhalb Zahlungsrahmen) kompensiert. Zusätzlich hat der Bundesrat beschlossen, die inländische Zuckerproduktion unter anderem mit Hilfe von höheren Einzelkulturbeiträgen für Zuckerrüben bis 2021 befristet zu stützen. </t>
    </r>
  </si>
  <si>
    <t>FP 2024 alt</t>
  </si>
  <si>
    <t>FP 2025</t>
  </si>
  <si>
    <t>1086/A202.0135</t>
  </si>
  <si>
    <t>Liegenschaftsaufwand ETH</t>
  </si>
  <si>
    <t>3000000</t>
  </si>
  <si>
    <t>Bibliotheken und Literatur</t>
  </si>
  <si>
    <t>VA 2023 nach K</t>
  </si>
  <si>
    <t>FP 2025 alt</t>
  </si>
  <si>
    <t>∆ FP 2025
zu FP 2025 alt</t>
  </si>
  <si>
    <t>FP 2026</t>
  </si>
  <si>
    <t>1057/A202.0157</t>
  </si>
  <si>
    <t>Einlage Rückstellungen Vorsorgeaufwand IPSAS 39</t>
  </si>
  <si>
    <t>1065/E100.0001</t>
  </si>
  <si>
    <t>3010200</t>
  </si>
  <si>
    <t>Musik und Theater</t>
  </si>
  <si>
    <t>1071/E100.0001</t>
  </si>
  <si>
    <t>1072/E100.0001</t>
  </si>
  <si>
    <t>Produktionsgrundlagen</t>
  </si>
  <si>
    <t>Gestüt</t>
  </si>
  <si>
    <t>R 2022</t>
  </si>
  <si>
    <t>VA 2024 nach K</t>
  </si>
  <si>
    <t>∆ VA 2024 nach K
zu FP 2024 alt</t>
  </si>
  <si>
    <t>FP 2026 alt</t>
  </si>
  <si>
    <t>∆ FP 2026
zu FP 2026 alt</t>
  </si>
  <si>
    <t>Kalkulierter FP 2027</t>
  </si>
  <si>
    <t>FP 2027</t>
  </si>
  <si>
    <t>∆ FP 2027
zu kalk. FP 2027</t>
  </si>
  <si>
    <t>1057/E102.0110</t>
  </si>
  <si>
    <t>Entnahme Rückstellungen Vorsorgeaufwand IPSAS 39</t>
  </si>
  <si>
    <t>1131/A231.0435</t>
  </si>
  <si>
    <t>Übergangsmassnahmen Horizon-Paket 2021-2027</t>
  </si>
  <si>
    <t>1062/A231.0405</t>
  </si>
  <si>
    <t>Beiträge an Prämien von Ernteversicherungen</t>
  </si>
  <si>
    <t>9090000</t>
  </si>
  <si>
    <t>Fiskalerträge</t>
  </si>
  <si>
    <t>1029/A231.0118</t>
  </si>
  <si>
    <t>1052/A231.0166</t>
  </si>
  <si>
    <t>1062/A231.0223</t>
  </si>
  <si>
    <t>1094/A200.0001</t>
  </si>
  <si>
    <t>1094/A231.0187</t>
  </si>
  <si>
    <t>Internationale Arbeitsorganisation (ILO), Genf</t>
  </si>
  <si>
    <t>1094/A231.0200</t>
  </si>
  <si>
    <t>Internationale Rohstoff Übereinkommen</t>
  </si>
  <si>
    <t>1094/A231.0203</t>
  </si>
  <si>
    <t>Org. wirtschaftliche Zusammenarbeit und Entwicklung (OECD)</t>
  </si>
  <si>
    <t>1094/A231.0204</t>
  </si>
  <si>
    <t>Welthandelsorganisation (WTO)</t>
  </si>
  <si>
    <t>1094/A231.0205</t>
  </si>
  <si>
    <t>Europäische Freihandelsassoziation (EFTA), Genf</t>
  </si>
  <si>
    <t>1094/A231.0212</t>
  </si>
  <si>
    <t>Mitgliedschaft beim Vertrag über den Waffenhandel</t>
  </si>
  <si>
    <t>1094/E100.0001</t>
  </si>
  <si>
    <t>1094/E130.0001</t>
  </si>
  <si>
    <t>Rückerstattung Beiträge und Entschädigungen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</si>
</sst>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 ###\ ##0"/>
    <numFmt numFmtId="165" formatCode="###,000"/>
    <numFmt numFmtId="166" formatCode="#,##0.00_ ;\-#,##0.00\ "/>
    <numFmt numFmtId="167" formatCode="&quot;[-] &quot;@"/>
    <numFmt numFmtId="168" formatCode="&quot;  [-] &quot;@"/>
    <numFmt numFmtId="169" formatCode="&quot;    [-] &quot;@"/>
    <numFmt numFmtId="170" formatCode="&quot;      [+] &quot;@"/>
    <numFmt numFmtId="171" formatCode="&quot;      [-] &quot;@"/>
    <numFmt numFmtId="172" formatCode="&quot;             &quot;@"/>
  </numFmts>
  <fonts count="31" x14ac:knownFonts="1">
    <font>
      <sz val="10"/>
      <name val="Verdana"/>
    </font>
    <font>
      <sz val="11"/>
      <color theme="1"/>
      <name val="Arial"/>
      <family val="2"/>
    </font>
    <font>
      <sz val="11"/>
      <color theme="1"/>
      <name val="Arial"/>
      <family val="2"/>
    </font>
    <font>
      <sz val="8"/>
      <name val="Verdana"/>
    </font>
    <font>
      <sz val="10"/>
      <name val="Calibri"/>
    </font>
    <font>
      <b/>
      <sz val="8"/>
      <name val="Calibri"/>
    </font>
    <font>
      <sz val="8"/>
      <name val="Calibri"/>
    </font>
    <font>
      <b/>
      <sz val="9.5"/>
      <name val="Calibri"/>
    </font>
    <font>
      <sz val="7"/>
      <name val="Calibri"/>
    </font>
    <font>
      <sz val="10"/>
      <name val="Arial"/>
    </font>
    <font>
      <sz val="8"/>
      <name val="Helv"/>
    </font>
    <font>
      <sz val="10"/>
      <name val="Arial"/>
      <family val="2"/>
    </font>
    <font>
      <sz val="19"/>
      <color indexed="48"/>
      <name val="Arial"/>
      <family val="2"/>
    </font>
    <font>
      <b/>
      <sz val="10"/>
      <color indexed="8"/>
      <name val="Arial"/>
      <family val="2"/>
    </font>
    <font>
      <sz val="10"/>
      <color indexed="8"/>
      <name val="Arial"/>
      <family val="2"/>
    </font>
    <font>
      <b/>
      <sz val="10"/>
      <color indexed="39"/>
      <name val="Arial"/>
      <family val="2"/>
    </font>
    <font>
      <b/>
      <sz val="12"/>
      <color indexed="8"/>
      <name val="Arial"/>
      <family val="2"/>
    </font>
    <font>
      <sz val="10"/>
      <color indexed="39"/>
      <name val="Arial"/>
      <family val="2"/>
    </font>
    <font>
      <sz val="10"/>
      <color indexed="10"/>
      <name val="Arial"/>
      <family val="2"/>
    </font>
    <font>
      <sz val="10"/>
      <color indexed="8"/>
      <name val="Arial"/>
    </font>
    <font>
      <sz val="19"/>
      <color indexed="48"/>
      <name val="Arial"/>
    </font>
    <font>
      <sz val="10"/>
      <color theme="1"/>
      <name val="Arial"/>
      <family val="2"/>
    </font>
    <font>
      <b/>
      <sz val="10"/>
      <color rgb="FF000000"/>
      <name val="Arial"/>
      <family val="2"/>
    </font>
    <font>
      <sz val="10"/>
      <color rgb="FF000000"/>
      <name val="Arial"/>
      <family val="2"/>
    </font>
    <font>
      <vertAlign val="superscript"/>
      <sz val="8"/>
      <name val="Calibri"/>
      <family val="2"/>
    </font>
    <font>
      <sz val="8"/>
      <name val="Calibri"/>
      <family val="2"/>
    </font>
    <font>
      <vertAlign val="superscript"/>
      <sz val="7"/>
      <name val="Calibri"/>
      <family val="2"/>
    </font>
    <font>
      <b/>
      <sz val="13"/>
      <color theme="1"/>
      <name val="Arial"/>
      <family val="2"/>
    </font>
    <font>
      <sz val="8"/>
      <color theme="1"/>
      <name val="Arial"/>
      <family val="2"/>
    </font>
    <font>
      <sz val="13"/>
      <color theme="1"/>
      <name val="Arial"/>
      <family val="2"/>
    </font>
    <font>
      <u/>
      <sz val="13"/>
      <color rgb="FF0070C0"/>
      <name val="Arial"/>
      <family val="2"/>
    </font>
  </fonts>
  <fills count="26">
    <fill>
      <patternFill patternType="none"/>
    </fill>
    <fill>
      <patternFill patternType="gray125"/>
    </fill>
    <fill>
      <patternFill patternType="solid">
        <fgColor indexed="8"/>
        <bgColor indexed="64"/>
      </patternFill>
    </fill>
    <fill>
      <patternFill patternType="solid">
        <fgColor indexed="60"/>
        <bgColor indexed="64"/>
      </patternFill>
    </fill>
    <fill>
      <patternFill patternType="solid">
        <fgColor indexed="15"/>
      </patternFill>
    </fill>
    <fill>
      <patternFill patternType="solid">
        <fgColor indexed="40"/>
        <bgColor indexed="64"/>
      </patternFill>
    </fill>
    <fill>
      <patternFill patternType="solid">
        <fgColor indexed="41"/>
      </patternFill>
    </fill>
    <fill>
      <patternFill patternType="lightUp">
        <fgColor indexed="48"/>
        <bgColor indexed="41"/>
      </patternFill>
    </fill>
    <fill>
      <patternFill patternType="solid">
        <fgColor indexed="40"/>
      </patternFill>
    </fill>
    <fill>
      <patternFill patternType="solid">
        <fgColor indexed="54"/>
        <bgColor indexed="64"/>
      </patternFill>
    </fill>
    <fill>
      <patternFill patternType="solid">
        <fgColor indexed="43"/>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solid">
        <fgColor indexed="26"/>
        <bgColor indexed="64"/>
      </patternFill>
    </fill>
    <fill>
      <patternFill patternType="solid">
        <fgColor rgb="FFFFFFFF"/>
        <bgColor rgb="FF000000"/>
      </patternFill>
    </fill>
    <fill>
      <patternFill patternType="solid">
        <fgColor rgb="FFFFFF00"/>
        <bgColor indexed="64"/>
      </patternFill>
    </fill>
  </fills>
  <borders count="7">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style="thin">
        <color indexed="48"/>
      </top>
      <bottom style="thin">
        <color indexed="48"/>
      </bottom>
      <diagonal/>
    </border>
    <border>
      <left/>
      <right/>
      <top style="thin">
        <color theme="0" tint="-0.14996795556505021"/>
      </top>
      <bottom style="thin">
        <color theme="0" tint="-0.14996795556505021"/>
      </bottom>
      <diagonal/>
    </border>
  </borders>
  <cellStyleXfs count="72">
    <xf numFmtId="0" fontId="0" fillId="0" borderId="0"/>
    <xf numFmtId="0" fontId="9" fillId="0" borderId="0"/>
    <xf numFmtId="0" fontId="10" fillId="0" borderId="0"/>
    <xf numFmtId="0" fontId="11" fillId="0" borderId="0"/>
    <xf numFmtId="4" fontId="12" fillId="4" borderId="0" applyNumberFormat="0" applyProtection="0">
      <alignment horizontal="left" vertical="center" indent="1"/>
    </xf>
    <xf numFmtId="4" fontId="13" fillId="5" borderId="0" applyNumberFormat="0" applyProtection="0">
      <alignment horizontal="left" vertical="center" indent="1"/>
    </xf>
    <xf numFmtId="4" fontId="14" fillId="6" borderId="0" applyNumberFormat="0" applyProtection="0">
      <alignment horizontal="left" vertical="center" indent="1"/>
    </xf>
    <xf numFmtId="4" fontId="13" fillId="7" borderId="4" applyNumberFormat="0" applyProtection="0">
      <alignment horizontal="left" vertical="center" indent="1"/>
    </xf>
    <xf numFmtId="4" fontId="14" fillId="5" borderId="0" applyNumberFormat="0" applyProtection="0">
      <alignment horizontal="left" vertical="center" indent="1"/>
    </xf>
    <xf numFmtId="4" fontId="14" fillId="6" borderId="0" applyNumberFormat="0" applyProtection="0">
      <alignment horizontal="left" vertical="center" indent="1"/>
    </xf>
    <xf numFmtId="0" fontId="14" fillId="5" borderId="5" applyNumberFormat="0" applyProtection="0">
      <alignment horizontal="left" vertical="top" indent="1"/>
    </xf>
    <xf numFmtId="4" fontId="14" fillId="8" borderId="5" applyNumberFormat="0" applyProtection="0">
      <alignment horizontal="right" vertical="center"/>
    </xf>
    <xf numFmtId="0" fontId="11" fillId="9" borderId="5" applyNumberFormat="0" applyProtection="0">
      <alignment horizontal="left" vertical="center" indent="1"/>
    </xf>
    <xf numFmtId="4" fontId="14" fillId="8" borderId="5" applyNumberFormat="0" applyProtection="0">
      <alignment horizontal="left" vertical="center" indent="1"/>
    </xf>
    <xf numFmtId="4" fontId="13" fillId="10" borderId="5" applyNumberFormat="0" applyProtection="0">
      <alignment vertical="center"/>
    </xf>
    <xf numFmtId="0" fontId="11" fillId="5" borderId="5" applyNumberFormat="0" applyProtection="0">
      <alignment horizontal="left" vertical="center" indent="1"/>
    </xf>
    <xf numFmtId="0" fontId="11" fillId="11" borderId="5" applyNumberFormat="0" applyProtection="0">
      <alignment horizontal="left" vertical="center" indent="1"/>
    </xf>
    <xf numFmtId="0" fontId="11" fillId="12" borderId="5" applyNumberFormat="0" applyProtection="0">
      <alignment horizontal="left" vertical="center" indent="1"/>
    </xf>
    <xf numFmtId="4" fontId="14" fillId="6" borderId="5" applyNumberFormat="0" applyProtection="0">
      <alignment horizontal="right" vertical="center"/>
    </xf>
    <xf numFmtId="4" fontId="15" fillId="13" borderId="5" applyNumberFormat="0" applyProtection="0">
      <alignment vertical="center"/>
    </xf>
    <xf numFmtId="4" fontId="13" fillId="13" borderId="5" applyNumberFormat="0" applyProtection="0">
      <alignment horizontal="left" vertical="center" indent="1"/>
    </xf>
    <xf numFmtId="0" fontId="13" fillId="13" borderId="5" applyNumberFormat="0" applyProtection="0">
      <alignment horizontal="left" vertical="top" indent="1"/>
    </xf>
    <xf numFmtId="4" fontId="14" fillId="14" borderId="5" applyNumberFormat="0" applyProtection="0">
      <alignment horizontal="right" vertical="center"/>
    </xf>
    <xf numFmtId="4" fontId="14" fillId="15" borderId="5" applyNumberFormat="0" applyProtection="0">
      <alignment horizontal="right" vertical="center"/>
    </xf>
    <xf numFmtId="4" fontId="14" fillId="16" borderId="5" applyNumberFormat="0" applyProtection="0">
      <alignment horizontal="right" vertical="center"/>
    </xf>
    <xf numFmtId="4" fontId="14" fillId="17" borderId="5" applyNumberFormat="0" applyProtection="0">
      <alignment horizontal="right" vertical="center"/>
    </xf>
    <xf numFmtId="4" fontId="14" fillId="18" borderId="5" applyNumberFormat="0" applyProtection="0">
      <alignment horizontal="right" vertical="center"/>
    </xf>
    <xf numFmtId="4" fontId="14" fillId="19" borderId="5" applyNumberFormat="0" applyProtection="0">
      <alignment horizontal="right" vertical="center"/>
    </xf>
    <xf numFmtId="4" fontId="14" fillId="20" borderId="5" applyNumberFormat="0" applyProtection="0">
      <alignment horizontal="right" vertical="center"/>
    </xf>
    <xf numFmtId="4" fontId="14" fillId="21" borderId="5" applyNumberFormat="0" applyProtection="0">
      <alignment horizontal="right" vertical="center"/>
    </xf>
    <xf numFmtId="4" fontId="14" fillId="22" borderId="5" applyNumberFormat="0" applyProtection="0">
      <alignment horizontal="right" vertical="center"/>
    </xf>
    <xf numFmtId="4" fontId="16" fillId="9" borderId="0" applyNumberFormat="0" applyProtection="0">
      <alignment horizontal="left" vertical="center" indent="1"/>
    </xf>
    <xf numFmtId="0" fontId="11" fillId="9" borderId="5" applyNumberFormat="0" applyProtection="0">
      <alignment horizontal="left" vertical="top" indent="1"/>
    </xf>
    <xf numFmtId="0" fontId="11" fillId="5" borderId="5" applyNumberFormat="0" applyProtection="0">
      <alignment horizontal="left" vertical="top" indent="1"/>
    </xf>
    <xf numFmtId="0" fontId="11" fillId="11" borderId="5" applyNumberFormat="0" applyProtection="0">
      <alignment horizontal="left" vertical="top" indent="1"/>
    </xf>
    <xf numFmtId="0" fontId="11" fillId="12" borderId="5" applyNumberFormat="0" applyProtection="0">
      <alignment horizontal="left" vertical="top" indent="1"/>
    </xf>
    <xf numFmtId="4" fontId="14" fillId="23" borderId="5" applyNumberFormat="0" applyProtection="0">
      <alignment vertical="center"/>
    </xf>
    <xf numFmtId="4" fontId="17" fillId="23" borderId="5" applyNumberFormat="0" applyProtection="0">
      <alignment vertical="center"/>
    </xf>
    <xf numFmtId="4" fontId="14" fillId="23" borderId="5" applyNumberFormat="0" applyProtection="0">
      <alignment horizontal="left" vertical="center" indent="1"/>
    </xf>
    <xf numFmtId="0" fontId="14" fillId="23" borderId="5" applyNumberFormat="0" applyProtection="0">
      <alignment horizontal="left" vertical="top" indent="1"/>
    </xf>
    <xf numFmtId="4" fontId="17" fillId="6" borderId="5" applyNumberFormat="0" applyProtection="0">
      <alignment horizontal="right" vertical="center"/>
    </xf>
    <xf numFmtId="4" fontId="18" fillId="6" borderId="5" applyNumberFormat="0" applyProtection="0">
      <alignment horizontal="right" vertical="center"/>
    </xf>
    <xf numFmtId="4" fontId="12" fillId="4" borderId="0" applyNumberFormat="0" applyProtection="0">
      <alignment horizontal="left" vertical="center" indent="1"/>
    </xf>
    <xf numFmtId="4" fontId="14" fillId="5" borderId="0" applyNumberFormat="0" applyProtection="0">
      <alignment horizontal="left" vertical="center" indent="1"/>
    </xf>
    <xf numFmtId="4" fontId="14" fillId="6" borderId="0" applyNumberFormat="0" applyProtection="0">
      <alignment horizontal="left" vertical="center" indent="1"/>
    </xf>
    <xf numFmtId="0" fontId="11" fillId="9" borderId="5" applyNumberFormat="0" applyProtection="0">
      <alignment horizontal="left" vertical="center" indent="1"/>
    </xf>
    <xf numFmtId="0" fontId="11" fillId="5" borderId="5" applyNumberFormat="0" applyProtection="0">
      <alignment horizontal="left" vertical="center" indent="1"/>
    </xf>
    <xf numFmtId="0" fontId="11" fillId="11" borderId="5" applyNumberFormat="0" applyProtection="0">
      <alignment horizontal="left" vertical="center" indent="1"/>
    </xf>
    <xf numFmtId="0" fontId="11" fillId="12" borderId="5" applyNumberFormat="0" applyProtection="0">
      <alignment horizontal="left" vertical="center" indent="1"/>
    </xf>
    <xf numFmtId="0" fontId="9" fillId="12" borderId="5" applyNumberFormat="0" applyProtection="0">
      <alignment horizontal="left" vertical="center" indent="1"/>
    </xf>
    <xf numFmtId="0" fontId="9" fillId="11" borderId="5" applyNumberFormat="0" applyProtection="0">
      <alignment horizontal="left" vertical="center" indent="1"/>
    </xf>
    <xf numFmtId="0" fontId="9" fillId="5" borderId="5" applyNumberFormat="0" applyProtection="0">
      <alignment horizontal="left" vertical="center" indent="1"/>
    </xf>
    <xf numFmtId="0" fontId="9" fillId="9" borderId="5" applyNumberFormat="0" applyProtection="0">
      <alignment horizontal="left" vertical="center" indent="1"/>
    </xf>
    <xf numFmtId="4" fontId="19" fillId="6" borderId="0" applyNumberFormat="0" applyProtection="0">
      <alignment horizontal="left" vertical="center" indent="1"/>
    </xf>
    <xf numFmtId="4" fontId="19" fillId="5" borderId="0" applyNumberFormat="0" applyProtection="0">
      <alignment horizontal="left" vertical="center" indent="1"/>
    </xf>
    <xf numFmtId="4" fontId="20" fillId="4" borderId="0" applyNumberFormat="0" applyProtection="0">
      <alignment horizontal="left" vertical="center" indent="1"/>
    </xf>
    <xf numFmtId="0" fontId="9" fillId="9" borderId="5" applyNumberFormat="0" applyProtection="0">
      <alignment horizontal="left" vertical="top" indent="1"/>
    </xf>
    <xf numFmtId="0" fontId="9" fillId="5" borderId="5" applyNumberFormat="0" applyProtection="0">
      <alignment horizontal="left" vertical="top" indent="1"/>
    </xf>
    <xf numFmtId="0" fontId="11" fillId="0" borderId="0"/>
    <xf numFmtId="0" fontId="2" fillId="0" borderId="0"/>
    <xf numFmtId="0" fontId="1" fillId="0" borderId="0"/>
    <xf numFmtId="0" fontId="1" fillId="0" borderId="0"/>
    <xf numFmtId="0" fontId="1" fillId="0" borderId="0"/>
    <xf numFmtId="0" fontId="22" fillId="24" borderId="6" applyNumberFormat="0" applyFill="0" applyAlignment="0" applyProtection="0">
      <alignment horizontal="left" vertical="center" indent="1"/>
    </xf>
    <xf numFmtId="165" fontId="22" fillId="0" borderId="6" applyNumberFormat="0" applyProtection="0">
      <alignment horizontal="right" vertical="top" wrapText="1"/>
    </xf>
    <xf numFmtId="0" fontId="23" fillId="0" borderId="6" applyNumberFormat="0" applyAlignment="0" applyProtection="0">
      <alignment horizontal="left" vertical="center" indent="1"/>
    </xf>
    <xf numFmtId="166" fontId="21" fillId="0" borderId="6" applyNumberFormat="0">
      <alignment horizontal="right" vertical="center"/>
    </xf>
    <xf numFmtId="0" fontId="23" fillId="0" borderId="6" applyNumberFormat="0" applyAlignment="0" applyProtection="0">
      <alignment horizontal="left" vertical="center" indent="1"/>
    </xf>
    <xf numFmtId="0" fontId="22" fillId="0" borderId="6" applyNumberFormat="0" applyAlignment="0" applyProtection="0">
      <alignment horizontal="left" vertical="center" indent="1"/>
    </xf>
    <xf numFmtId="0" fontId="22" fillId="0" borderId="6" applyNumberFormat="0" applyAlignment="0" applyProtection="0">
      <alignment horizontal="left" vertical="center" indent="1"/>
    </xf>
    <xf numFmtId="0" fontId="21" fillId="0" borderId="0"/>
    <xf numFmtId="0" fontId="22" fillId="0" borderId="6" applyNumberFormat="0" applyAlignment="0" applyProtection="0">
      <alignment horizontal="left" vertical="center" indent="1"/>
    </xf>
  </cellStyleXfs>
  <cellXfs count="51">
    <xf numFmtId="0" fontId="0" fillId="0" borderId="0" xfId="0"/>
    <xf numFmtId="0" fontId="4" fillId="0" borderId="0" xfId="0" applyFont="1" applyFill="1" applyBorder="1" applyAlignment="1">
      <alignment vertical="center"/>
    </xf>
    <xf numFmtId="0" fontId="6" fillId="0" borderId="0" xfId="0" applyFont="1" applyFill="1" applyBorder="1" applyAlignment="1">
      <alignment vertical="center"/>
    </xf>
    <xf numFmtId="0" fontId="8" fillId="0" borderId="0" xfId="0" applyFont="1" applyFill="1" applyBorder="1" applyAlignment="1">
      <alignment vertical="center"/>
    </xf>
    <xf numFmtId="0" fontId="5" fillId="2" borderId="1" xfId="0" applyFont="1" applyFill="1" applyBorder="1" applyAlignment="1">
      <alignment vertical="center"/>
    </xf>
    <xf numFmtId="0" fontId="5" fillId="2" borderId="1" xfId="0" applyFont="1" applyFill="1" applyBorder="1" applyAlignment="1">
      <alignment horizontal="right" vertical="center"/>
    </xf>
    <xf numFmtId="0" fontId="5" fillId="2" borderId="2" xfId="0" applyFont="1" applyFill="1" applyBorder="1" applyAlignment="1">
      <alignment vertical="center"/>
    </xf>
    <xf numFmtId="0" fontId="5" fillId="2" borderId="2" xfId="0" applyFont="1" applyFill="1" applyBorder="1" applyAlignment="1">
      <alignment horizontal="right" vertical="center"/>
    </xf>
    <xf numFmtId="0" fontId="5" fillId="2" borderId="3" xfId="0" applyFont="1" applyFill="1" applyBorder="1" applyAlignment="1">
      <alignment vertical="center"/>
    </xf>
    <xf numFmtId="164" fontId="6" fillId="0" borderId="0" xfId="0" applyNumberFormat="1" applyFont="1" applyFill="1" applyBorder="1" applyAlignment="1">
      <alignment horizontal="right" vertical="center"/>
    </xf>
    <xf numFmtId="164" fontId="5" fillId="2" borderId="3" xfId="0" applyNumberFormat="1" applyFont="1" applyFill="1" applyBorder="1" applyAlignment="1">
      <alignment horizontal="right" vertical="center"/>
    </xf>
    <xf numFmtId="0" fontId="5" fillId="2" borderId="0" xfId="0" applyFont="1" applyFill="1" applyBorder="1" applyAlignment="1">
      <alignment vertical="center"/>
    </xf>
    <xf numFmtId="164" fontId="5" fillId="2" borderId="0" xfId="0" applyNumberFormat="1" applyFont="1" applyFill="1" applyBorder="1" applyAlignment="1">
      <alignment horizontal="right" vertical="center"/>
    </xf>
    <xf numFmtId="0" fontId="6" fillId="3" borderId="0" xfId="0" applyFont="1" applyFill="1" applyBorder="1" applyAlignment="1">
      <alignment vertical="center"/>
    </xf>
    <xf numFmtId="164" fontId="6" fillId="3" borderId="0" xfId="0" applyNumberFormat="1" applyFont="1" applyFill="1" applyBorder="1" applyAlignment="1">
      <alignment horizontal="right" vertical="center"/>
    </xf>
    <xf numFmtId="0" fontId="6" fillId="0" borderId="2" xfId="0" applyFont="1" applyFill="1" applyBorder="1" applyAlignment="1">
      <alignment vertical="center"/>
    </xf>
    <xf numFmtId="164" fontId="6" fillId="0" borderId="2" xfId="0" applyNumberFormat="1" applyFont="1" applyFill="1" applyBorder="1" applyAlignment="1">
      <alignment horizontal="right" vertical="center"/>
    </xf>
    <xf numFmtId="0" fontId="25" fillId="0" borderId="0" xfId="0" applyFont="1" applyFill="1" applyBorder="1" applyAlignment="1">
      <alignment vertical="center"/>
    </xf>
    <xf numFmtId="1" fontId="6" fillId="0" borderId="0" xfId="0" applyNumberFormat="1" applyFont="1" applyFill="1" applyBorder="1" applyAlignment="1">
      <alignment horizontal="right" vertical="center"/>
    </xf>
    <xf numFmtId="0" fontId="27" fillId="0" borderId="0" xfId="70" applyFont="1" applyAlignment="1">
      <alignment horizontal="left"/>
    </xf>
    <xf numFmtId="0" fontId="28" fillId="0" borderId="0" xfId="70" applyFont="1"/>
    <xf numFmtId="0" fontId="21" fillId="0" borderId="0" xfId="70"/>
    <xf numFmtId="0" fontId="29" fillId="0" borderId="0" xfId="70" applyFont="1" applyAlignment="1">
      <alignment horizontal="left"/>
    </xf>
    <xf numFmtId="0" fontId="29" fillId="0" borderId="0" xfId="70" applyFont="1"/>
    <xf numFmtId="0" fontId="22" fillId="0" borderId="6" xfId="63" quotePrefix="1" applyNumberFormat="1" applyFill="1" applyAlignment="1"/>
    <xf numFmtId="0" fontId="22" fillId="0" borderId="6" xfId="64" quotePrefix="1" applyNumberFormat="1">
      <alignment horizontal="right" vertical="top" wrapText="1"/>
    </xf>
    <xf numFmtId="167" fontId="22" fillId="0" borderId="6" xfId="71" quotePrefix="1" applyNumberFormat="1" applyAlignment="1"/>
    <xf numFmtId="0" fontId="22" fillId="0" borderId="6" xfId="71" quotePrefix="1" applyNumberFormat="1" applyAlignment="1"/>
    <xf numFmtId="37" fontId="21" fillId="0" borderId="6" xfId="66" applyNumberFormat="1">
      <alignment horizontal="right" vertical="center"/>
    </xf>
    <xf numFmtId="168" fontId="22" fillId="0" borderId="6" xfId="68" quotePrefix="1" applyNumberFormat="1" applyAlignment="1"/>
    <xf numFmtId="0" fontId="22" fillId="0" borderId="6" xfId="68" quotePrefix="1" applyNumberFormat="1" applyAlignment="1"/>
    <xf numFmtId="169" fontId="22" fillId="0" borderId="6" xfId="69" quotePrefix="1" applyNumberFormat="1" applyAlignment="1"/>
    <xf numFmtId="0" fontId="22" fillId="0" borderId="6" xfId="69" quotePrefix="1" applyNumberFormat="1" applyAlignment="1"/>
    <xf numFmtId="170" fontId="23" fillId="0" borderId="6" xfId="65" quotePrefix="1" applyNumberFormat="1" applyAlignment="1"/>
    <xf numFmtId="0" fontId="23" fillId="0" borderId="6" xfId="65" quotePrefix="1" applyNumberFormat="1" applyAlignment="1"/>
    <xf numFmtId="171" fontId="23" fillId="0" borderId="6" xfId="65" quotePrefix="1" applyNumberFormat="1" applyAlignment="1"/>
    <xf numFmtId="172" fontId="23" fillId="0" borderId="6" xfId="67" quotePrefix="1" applyNumberFormat="1" applyAlignment="1"/>
    <xf numFmtId="0" fontId="23" fillId="0" borderId="6" xfId="67" quotePrefix="1" applyNumberFormat="1" applyAlignment="1"/>
    <xf numFmtId="0" fontId="23" fillId="25" borderId="6" xfId="65" quotePrefix="1" applyNumberFormat="1" applyFill="1" applyAlignment="1"/>
    <xf numFmtId="37" fontId="21" fillId="25" borderId="6" xfId="66" applyNumberFormat="1" applyFill="1">
      <alignment horizontal="right" vertical="center"/>
    </xf>
    <xf numFmtId="0" fontId="23" fillId="25" borderId="6" xfId="67" quotePrefix="1" applyNumberFormat="1" applyFill="1" applyAlignment="1"/>
    <xf numFmtId="0" fontId="25" fillId="3" borderId="0" xfId="0" applyFont="1" applyFill="1" applyBorder="1" applyAlignment="1">
      <alignment vertical="center"/>
    </xf>
    <xf numFmtId="0" fontId="30" fillId="0" borderId="0" xfId="70" applyFont="1" applyAlignment="1">
      <alignment horizontal="left"/>
    </xf>
    <xf numFmtId="171" fontId="23" fillId="25" borderId="6" xfId="65" quotePrefix="1" applyNumberFormat="1" applyFill="1" applyAlignment="1"/>
    <xf numFmtId="0" fontId="21" fillId="25" borderId="0" xfId="70" applyFill="1"/>
    <xf numFmtId="172" fontId="23" fillId="25" borderId="6" xfId="67" quotePrefix="1" applyNumberFormat="1" applyFill="1" applyAlignment="1"/>
    <xf numFmtId="0" fontId="22" fillId="25" borderId="6" xfId="67" quotePrefix="1" applyNumberFormat="1" applyFont="1" applyFill="1" applyAlignment="1"/>
    <xf numFmtId="164" fontId="4" fillId="0" borderId="0" xfId="0" applyNumberFormat="1" applyFont="1" applyFill="1" applyBorder="1" applyAlignment="1">
      <alignment vertical="center"/>
    </xf>
    <xf numFmtId="164" fontId="7" fillId="0" borderId="0" xfId="0" applyNumberFormat="1" applyFont="1" applyFill="1" applyBorder="1" applyAlignment="1">
      <alignment vertical="center"/>
    </xf>
    <xf numFmtId="164" fontId="0" fillId="0" borderId="0" xfId="0" applyNumberFormat="1" applyAlignment="1">
      <alignment vertical="center"/>
    </xf>
    <xf numFmtId="0" fontId="26" fillId="0" borderId="0" xfId="0" applyFont="1" applyFill="1" applyBorder="1" applyAlignment="1">
      <alignment horizontal="left" vertical="center" wrapText="1"/>
    </xf>
  </cellXfs>
  <cellStyles count="72">
    <cellStyle name="Normal_Bz2002t33_haupt" xfId="2" xr:uid="{00000000-0005-0000-0000-000000000000}"/>
    <cellStyle name="SAPBEXaggData" xfId="14" xr:uid="{00000000-0005-0000-0000-000001000000}"/>
    <cellStyle name="SAPBEXaggDataEmph" xfId="19" xr:uid="{00000000-0005-0000-0000-000002000000}"/>
    <cellStyle name="SAPBEXaggItem" xfId="20" xr:uid="{00000000-0005-0000-0000-000003000000}"/>
    <cellStyle name="SAPBEXaggItemX" xfId="21" xr:uid="{00000000-0005-0000-0000-000004000000}"/>
    <cellStyle name="SAPBEXchaText" xfId="5" xr:uid="{00000000-0005-0000-0000-000005000000}"/>
    <cellStyle name="SAPBEXexcBad7" xfId="22" xr:uid="{00000000-0005-0000-0000-000006000000}"/>
    <cellStyle name="SAPBEXexcBad8" xfId="23" xr:uid="{00000000-0005-0000-0000-000007000000}"/>
    <cellStyle name="SAPBEXexcBad9" xfId="24" xr:uid="{00000000-0005-0000-0000-000008000000}"/>
    <cellStyle name="SAPBEXexcCritical4" xfId="25" xr:uid="{00000000-0005-0000-0000-000009000000}"/>
    <cellStyle name="SAPBEXexcCritical5" xfId="26" xr:uid="{00000000-0005-0000-0000-00000A000000}"/>
    <cellStyle name="SAPBEXexcCritical6" xfId="27" xr:uid="{00000000-0005-0000-0000-00000B000000}"/>
    <cellStyle name="SAPBEXexcGood1" xfId="28" xr:uid="{00000000-0005-0000-0000-00000C000000}"/>
    <cellStyle name="SAPBEXexcGood2" xfId="29" xr:uid="{00000000-0005-0000-0000-00000D000000}"/>
    <cellStyle name="SAPBEXexcGood3" xfId="30" xr:uid="{00000000-0005-0000-0000-00000E000000}"/>
    <cellStyle name="SAPBEXfilterDrill" xfId="7" xr:uid="{00000000-0005-0000-0000-00000F000000}"/>
    <cellStyle name="SAPBEXfilterItem" xfId="6" xr:uid="{00000000-0005-0000-0000-000010000000}"/>
    <cellStyle name="SAPBEXfilterText" xfId="31" xr:uid="{00000000-0005-0000-0000-000011000000}"/>
    <cellStyle name="SAPBEXformats" xfId="11" xr:uid="{00000000-0005-0000-0000-000012000000}"/>
    <cellStyle name="SAPBEXheaderItem" xfId="9" xr:uid="{00000000-0005-0000-0000-000013000000}"/>
    <cellStyle name="SAPBEXheaderItem 2" xfId="44" xr:uid="{00000000-0005-0000-0000-000014000000}"/>
    <cellStyle name="SAPBEXheaderItem 3" xfId="53" xr:uid="{00000000-0005-0000-0000-000015000000}"/>
    <cellStyle name="SAPBEXheaderText" xfId="8" xr:uid="{00000000-0005-0000-0000-000016000000}"/>
    <cellStyle name="SAPBEXheaderText 2" xfId="43" xr:uid="{00000000-0005-0000-0000-000017000000}"/>
    <cellStyle name="SAPBEXheaderText 3" xfId="54" xr:uid="{00000000-0005-0000-0000-000018000000}"/>
    <cellStyle name="SAPBEXHLevel0" xfId="12" xr:uid="{00000000-0005-0000-0000-000019000000}"/>
    <cellStyle name="SAPBEXHLevel0 2" xfId="45" xr:uid="{00000000-0005-0000-0000-00001A000000}"/>
    <cellStyle name="SAPBEXHLevel0 3" xfId="52" xr:uid="{00000000-0005-0000-0000-00001B000000}"/>
    <cellStyle name="SAPBEXHLevel0X" xfId="32" xr:uid="{00000000-0005-0000-0000-00001C000000}"/>
    <cellStyle name="SAPBEXHLevel0X 2" xfId="56" xr:uid="{00000000-0005-0000-0000-00001D000000}"/>
    <cellStyle name="SAPBEXHLevel1" xfId="15" xr:uid="{00000000-0005-0000-0000-00001E000000}"/>
    <cellStyle name="SAPBEXHLevel1 2" xfId="46" xr:uid="{00000000-0005-0000-0000-00001F000000}"/>
    <cellStyle name="SAPBEXHLevel1 3" xfId="51" xr:uid="{00000000-0005-0000-0000-000020000000}"/>
    <cellStyle name="SAPBEXHLevel1X" xfId="33" xr:uid="{00000000-0005-0000-0000-000021000000}"/>
    <cellStyle name="SAPBEXHLevel1X 2" xfId="57" xr:uid="{00000000-0005-0000-0000-000022000000}"/>
    <cellStyle name="SAPBEXHLevel2" xfId="16" xr:uid="{00000000-0005-0000-0000-000023000000}"/>
    <cellStyle name="SAPBEXHLevel2 2" xfId="47" xr:uid="{00000000-0005-0000-0000-000024000000}"/>
    <cellStyle name="SAPBEXHLevel2 3" xfId="50" xr:uid="{00000000-0005-0000-0000-000025000000}"/>
    <cellStyle name="SAPBEXHLevel2X" xfId="34" xr:uid="{00000000-0005-0000-0000-000026000000}"/>
    <cellStyle name="SAPBEXHLevel3" xfId="17" xr:uid="{00000000-0005-0000-0000-000027000000}"/>
    <cellStyle name="SAPBEXHLevel3 2" xfId="48" xr:uid="{00000000-0005-0000-0000-000028000000}"/>
    <cellStyle name="SAPBEXHLevel3 3" xfId="49" xr:uid="{00000000-0005-0000-0000-000029000000}"/>
    <cellStyle name="SAPBEXHLevel3X" xfId="35" xr:uid="{00000000-0005-0000-0000-00002A000000}"/>
    <cellStyle name="SAPBEXresData" xfId="36" xr:uid="{00000000-0005-0000-0000-00002B000000}"/>
    <cellStyle name="SAPBEXresDataEmph" xfId="37" xr:uid="{00000000-0005-0000-0000-00002C000000}"/>
    <cellStyle name="SAPBEXresItem" xfId="38" xr:uid="{00000000-0005-0000-0000-00002D000000}"/>
    <cellStyle name="SAPBEXresItemX" xfId="39" xr:uid="{00000000-0005-0000-0000-00002E000000}"/>
    <cellStyle name="SAPBEXstdData" xfId="18" xr:uid="{00000000-0005-0000-0000-00002F000000}"/>
    <cellStyle name="SAPBEXstdDataEmph" xfId="40" xr:uid="{00000000-0005-0000-0000-000030000000}"/>
    <cellStyle name="SAPBEXstdItem" xfId="13" xr:uid="{00000000-0005-0000-0000-000031000000}"/>
    <cellStyle name="SAPBEXstdItemX" xfId="10" xr:uid="{00000000-0005-0000-0000-000032000000}"/>
    <cellStyle name="SAPBEXtitle" xfId="4" xr:uid="{00000000-0005-0000-0000-000033000000}"/>
    <cellStyle name="SAPBEXtitle 2" xfId="42" xr:uid="{00000000-0005-0000-0000-000034000000}"/>
    <cellStyle name="SAPBEXtitle 3" xfId="55" xr:uid="{00000000-0005-0000-0000-000035000000}"/>
    <cellStyle name="SAPBEXundefined" xfId="41" xr:uid="{00000000-0005-0000-0000-000036000000}"/>
    <cellStyle name="SAPDataCell" xfId="66" xr:uid="{00000000-0005-0000-0000-000037000000}"/>
    <cellStyle name="SAPDimensionCell" xfId="63" xr:uid="{00000000-0005-0000-0000-000038000000}"/>
    <cellStyle name="SAPHierarchyCell0" xfId="71" xr:uid="{00000000-0005-0000-0000-000039000000}"/>
    <cellStyle name="SAPHierarchyCell1" xfId="68" xr:uid="{00000000-0005-0000-0000-00003A000000}"/>
    <cellStyle name="SAPHierarchyCell2" xfId="69" xr:uid="{00000000-0005-0000-0000-00003B000000}"/>
    <cellStyle name="SAPHierarchyCell3" xfId="65" xr:uid="{00000000-0005-0000-0000-00003C000000}"/>
    <cellStyle name="SAPHierarchyCell4" xfId="67" xr:uid="{00000000-0005-0000-0000-00003D000000}"/>
    <cellStyle name="SAPMemberCellX" xfId="64" xr:uid="{00000000-0005-0000-0000-00003E000000}"/>
    <cellStyle name="Standard" xfId="0" builtinId="0"/>
    <cellStyle name="Standard 2" xfId="3" xr:uid="{00000000-0005-0000-0000-000040000000}"/>
    <cellStyle name="Standard 2 2" xfId="58" xr:uid="{00000000-0005-0000-0000-000041000000}"/>
    <cellStyle name="Standard 3" xfId="1" xr:uid="{00000000-0005-0000-0000-000042000000}"/>
    <cellStyle name="Standard 3 2" xfId="59" xr:uid="{00000000-0005-0000-0000-000043000000}"/>
    <cellStyle name="Standard 3 3" xfId="61" xr:uid="{00000000-0005-0000-0000-000044000000}"/>
    <cellStyle name="Standard 3_Tab52" xfId="60" xr:uid="{00000000-0005-0000-0000-000045000000}"/>
    <cellStyle name="Standard 4" xfId="62" xr:uid="{00000000-0005-0000-0000-000046000000}"/>
    <cellStyle name="Standard 5" xfId="70" xr:uid="{00000000-0005-0000-0000-00004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B3A5C3"/>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CD5E2"/>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hyperlink" Target="https://intranet.accounting.admin.ch/accounting/de/home/berichte/berichtssteckbriefe.html"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intranet.accounting.admin.ch/accounting/de/home/berichte/berichtssteckbriefe.html"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3</xdr:col>
      <xdr:colOff>933450</xdr:colOff>
      <xdr:row>0</xdr:row>
      <xdr:rowOff>31750</xdr:rowOff>
    </xdr:from>
    <xdr:to>
      <xdr:col>4</xdr:col>
      <xdr:colOff>526470</xdr:colOff>
      <xdr:row>1</xdr:row>
      <xdr:rowOff>44013</xdr:rowOff>
    </xdr:to>
    <xdr:sp macro="" textlink="">
      <xdr:nvSpPr>
        <xdr:cNvPr id="2" name="Abgerundetes Rechteck 3">
          <a:hlinkClick xmlns:r="http://schemas.openxmlformats.org/officeDocument/2006/relationships" r:id="rId1"/>
          <a:extLst>
            <a:ext uri="{FF2B5EF4-FFF2-40B4-BE49-F238E27FC236}">
              <a16:creationId xmlns:a16="http://schemas.microsoft.com/office/drawing/2014/main" id="{9348207D-467C-4911-A09E-FC6463883E0F}"/>
            </a:ext>
          </a:extLst>
        </xdr:cNvPr>
        <xdr:cNvSpPr/>
      </xdr:nvSpPr>
      <xdr:spPr>
        <a:xfrm>
          <a:off x="7038975" y="31750"/>
          <a:ext cx="593145" cy="202763"/>
        </a:xfrm>
        <a:prstGeom prst="roundRect">
          <a:avLst/>
        </a:prstGeom>
        <a:solidFill>
          <a:schemeClr val="accent3"/>
        </a:solidFill>
        <a:effectLst>
          <a:outerShdw blurRad="107950" dist="12700" dir="5400000" algn="tl" rotWithShape="0">
            <a:prstClr val="black"/>
          </a:outerShdw>
        </a:effectLst>
        <a:scene3d>
          <a:camera prst="orthographicFront"/>
          <a:lightRig rig="threePt" dir="t"/>
        </a:scene3d>
        <a:sp3d contourW="44450">
          <a:bevelT w="63500" h="63500"/>
          <a:contourClr>
            <a:schemeClr val="bg1"/>
          </a:contourClr>
        </a:sp3d>
      </xdr:spPr>
      <xdr:style>
        <a:lnRef idx="0">
          <a:schemeClr val="accent3"/>
        </a:lnRef>
        <a:fillRef idx="3">
          <a:schemeClr val="accent3"/>
        </a:fillRef>
        <a:effectRef idx="3">
          <a:schemeClr val="accent3"/>
        </a:effectRef>
        <a:fontRef idx="minor">
          <a:schemeClr val="lt1"/>
        </a:fontRef>
      </xdr:style>
      <xdr:txBody>
        <a:bodyPr vertOverflow="clip" horzOverflow="clip" tIns="0" bIns="0" rtlCol="0" anchor="ctr" anchorCtr="0"/>
        <a:lstStyle/>
        <a:p>
          <a:pPr algn="ctr"/>
          <a:r>
            <a:rPr lang="de-CH" sz="900">
              <a:solidFill>
                <a:schemeClr val="lt1"/>
              </a:solidFill>
              <a:latin typeface="+mn-lt"/>
              <a:ea typeface="+mn-ea"/>
              <a:cs typeface="+mn-cs"/>
            </a:rPr>
            <a:t>INFO</a:t>
          </a:r>
        </a:p>
        <a:p>
          <a:pPr algn="l"/>
          <a:endParaRPr lang="de-CH"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3</xdr:col>
      <xdr:colOff>933450</xdr:colOff>
      <xdr:row>0</xdr:row>
      <xdr:rowOff>31750</xdr:rowOff>
    </xdr:from>
    <xdr:to>
      <xdr:col>4</xdr:col>
      <xdr:colOff>526470</xdr:colOff>
      <xdr:row>1</xdr:row>
      <xdr:rowOff>44013</xdr:rowOff>
    </xdr:to>
    <xdr:sp macro="" textlink="">
      <xdr:nvSpPr>
        <xdr:cNvPr id="2" name="Abgerundetes Rechteck 3">
          <a:hlinkClick xmlns:r="http://schemas.openxmlformats.org/officeDocument/2006/relationships" r:id="rId1"/>
          <a:extLst>
            <a:ext uri="{FF2B5EF4-FFF2-40B4-BE49-F238E27FC236}">
              <a16:creationId xmlns:a16="http://schemas.microsoft.com/office/drawing/2014/main" id="{B88A44DE-C03D-4443-8F9E-EB55DB356C1F}"/>
            </a:ext>
          </a:extLst>
        </xdr:cNvPr>
        <xdr:cNvSpPr/>
      </xdr:nvSpPr>
      <xdr:spPr>
        <a:xfrm>
          <a:off x="7038975" y="31750"/>
          <a:ext cx="593145" cy="202763"/>
        </a:xfrm>
        <a:prstGeom prst="roundRect">
          <a:avLst/>
        </a:prstGeom>
        <a:solidFill>
          <a:schemeClr val="accent3"/>
        </a:solidFill>
        <a:effectLst>
          <a:outerShdw blurRad="107950" dist="12700" dir="5400000" algn="tl" rotWithShape="0">
            <a:prstClr val="black"/>
          </a:outerShdw>
        </a:effectLst>
        <a:scene3d>
          <a:camera prst="orthographicFront"/>
          <a:lightRig rig="threePt" dir="t"/>
        </a:scene3d>
        <a:sp3d contourW="44450">
          <a:bevelT w="63500" h="63500"/>
          <a:contourClr>
            <a:schemeClr val="bg1"/>
          </a:contourClr>
        </a:sp3d>
      </xdr:spPr>
      <xdr:style>
        <a:lnRef idx="0">
          <a:schemeClr val="accent3"/>
        </a:lnRef>
        <a:fillRef idx="3">
          <a:schemeClr val="accent3"/>
        </a:fillRef>
        <a:effectRef idx="3">
          <a:schemeClr val="accent3"/>
        </a:effectRef>
        <a:fontRef idx="minor">
          <a:schemeClr val="lt1"/>
        </a:fontRef>
      </xdr:style>
      <xdr:txBody>
        <a:bodyPr vertOverflow="clip" horzOverflow="clip" tIns="0" bIns="0" rtlCol="0" anchor="ctr" anchorCtr="0"/>
        <a:lstStyle/>
        <a:p>
          <a:pPr algn="ctr"/>
          <a:r>
            <a:rPr lang="de-CH" sz="900">
              <a:solidFill>
                <a:schemeClr val="lt1"/>
              </a:solidFill>
              <a:latin typeface="+mn-lt"/>
              <a:ea typeface="+mn-ea"/>
              <a:cs typeface="+mn-cs"/>
            </a:rPr>
            <a:t>INFO</a:t>
          </a:r>
        </a:p>
        <a:p>
          <a:pPr algn="l"/>
          <a:endParaRPr lang="de-CH" sz="1100"/>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b.intra.admin.ch\userhome$\BLW-01\U80712997\data\Documents\Documents\Budget%20und%20Finanzen\Kopie%20von%20JE_0044_(sb-nsb-LV)%20Voranschlag%20-%20Finanzplan%20nach%20Aufgabengebieten%20(min)%20SR%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80712997\AppData\Local\Microsoft\Windows\INetCache\Content.Outlook\QXOJBQBW\JE_0044_(fw-nf-LV)%20Voranschlag%20-%20Finanzplan%20nach%20Aufgabengebieten%20(min)%20(15-10-3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b.intra.admin.ch\Userhome$\All\data\Documents\Documents\Budget%20und%20Finanzen\Voranschlag%20-%20Finanzplan%20nach%20Aufgabengebieten%20f&#252;r%20AB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Hilfstabelle"/>
      <sheetName val="Infoblatt"/>
      <sheetName val="VA FP nach Aufgabengebiet min"/>
    </sheetNames>
    <sheetDataSet>
      <sheetData sheetId="0"/>
      <sheetData sheetId="1">
        <row r="2">
          <cell r="H2" t="str">
            <v>DE</v>
          </cell>
        </row>
        <row r="3">
          <cell r="D3" t="str">
            <v>DE</v>
          </cell>
          <cell r="E3" t="str">
            <v>FR</v>
          </cell>
          <cell r="F3" t="str">
            <v>IT</v>
          </cell>
          <cell r="G3" t="str">
            <v>EN</v>
          </cell>
        </row>
        <row r="4">
          <cell r="D4" t="str">
            <v xml:space="preserve">Infoblatt zu Bericht: </v>
          </cell>
          <cell r="E4" t="str">
            <v>Feuille d'information concernant le rapport:</v>
          </cell>
          <cell r="F4"/>
          <cell r="G4"/>
        </row>
        <row r="5">
          <cell r="D5" t="str">
            <v>Allgemeine Informationen:</v>
          </cell>
          <cell r="E5" t="str">
            <v>Informations générales:</v>
          </cell>
          <cell r="F5"/>
          <cell r="G5"/>
        </row>
        <row r="6">
          <cell r="D6" t="str">
            <v>Berichtsinformationen</v>
          </cell>
          <cell r="E6" t="str">
            <v>Informations concernant le rapport</v>
          </cell>
          <cell r="F6"/>
          <cell r="G6"/>
        </row>
        <row r="7">
          <cell r="D7" t="str">
            <v>Berichtsname</v>
          </cell>
          <cell r="E7" t="str">
            <v>Nom du rapport</v>
          </cell>
          <cell r="F7"/>
          <cell r="G7"/>
        </row>
        <row r="8">
          <cell r="D8" t="str">
            <v>Benutzer</v>
          </cell>
          <cell r="E8" t="str">
            <v>Utilisateur</v>
          </cell>
          <cell r="F8"/>
          <cell r="G8"/>
        </row>
        <row r="9">
          <cell r="D9" t="str">
            <v>Letzte Datenaktualisierung</v>
          </cell>
          <cell r="E9" t="str">
            <v>Dernière mise à jour des données</v>
          </cell>
          <cell r="F9"/>
          <cell r="G9"/>
        </row>
        <row r="10">
          <cell r="D10" t="str">
            <v>Stichtag</v>
          </cell>
          <cell r="E10" t="str">
            <v>Jour de référence</v>
          </cell>
          <cell r="F10"/>
          <cell r="G10"/>
        </row>
        <row r="11">
          <cell r="D11" t="str">
            <v>Filter</v>
          </cell>
          <cell r="E11" t="str">
            <v>Filtre</v>
          </cell>
          <cell r="F11"/>
          <cell r="G11"/>
        </row>
        <row r="12">
          <cell r="D12" t="str">
            <v>Selektionen / Variablen</v>
          </cell>
          <cell r="E12" t="str">
            <v>Sélections / variables</v>
          </cell>
          <cell r="F12"/>
          <cell r="G12"/>
        </row>
        <row r="13">
          <cell r="D13"/>
          <cell r="E13"/>
          <cell r="F13"/>
          <cell r="G13"/>
        </row>
        <row r="14">
          <cell r="D14"/>
          <cell r="E14"/>
          <cell r="F14"/>
          <cell r="G14"/>
        </row>
        <row r="15">
          <cell r="D15"/>
          <cell r="E15"/>
          <cell r="F15"/>
          <cell r="G15"/>
        </row>
        <row r="16">
          <cell r="D16"/>
          <cell r="E16"/>
          <cell r="F16"/>
          <cell r="G16"/>
        </row>
        <row r="17">
          <cell r="D17"/>
          <cell r="E17"/>
          <cell r="F17"/>
          <cell r="G17"/>
        </row>
        <row r="18">
          <cell r="D18"/>
          <cell r="E18"/>
          <cell r="F18"/>
          <cell r="G18"/>
        </row>
        <row r="19">
          <cell r="D19"/>
          <cell r="E19"/>
          <cell r="F19"/>
          <cell r="G19"/>
        </row>
        <row r="20">
          <cell r="D20"/>
          <cell r="E20"/>
          <cell r="F20"/>
          <cell r="G20"/>
        </row>
        <row r="21">
          <cell r="D21"/>
          <cell r="E21"/>
          <cell r="F21"/>
          <cell r="G21"/>
        </row>
        <row r="22">
          <cell r="D22"/>
          <cell r="E22"/>
          <cell r="F22"/>
          <cell r="G22"/>
        </row>
        <row r="23">
          <cell r="D23"/>
          <cell r="E23"/>
          <cell r="F23"/>
          <cell r="G23"/>
        </row>
        <row r="24">
          <cell r="D24"/>
          <cell r="E24"/>
          <cell r="F24"/>
          <cell r="G24"/>
        </row>
        <row r="25">
          <cell r="D25"/>
          <cell r="E25"/>
          <cell r="F25"/>
          <cell r="G25"/>
        </row>
        <row r="26">
          <cell r="D26"/>
          <cell r="E26"/>
          <cell r="F26"/>
          <cell r="G26"/>
        </row>
        <row r="27">
          <cell r="D27"/>
          <cell r="E27"/>
          <cell r="F27"/>
          <cell r="G27"/>
        </row>
        <row r="28">
          <cell r="D28"/>
          <cell r="E28"/>
          <cell r="F28"/>
          <cell r="G28"/>
        </row>
        <row r="29">
          <cell r="D29"/>
          <cell r="E29"/>
          <cell r="F29"/>
          <cell r="G29"/>
        </row>
        <row r="30">
          <cell r="D30"/>
          <cell r="E30"/>
          <cell r="F30"/>
          <cell r="G30"/>
        </row>
        <row r="31">
          <cell r="D31"/>
          <cell r="E31"/>
          <cell r="F31"/>
          <cell r="G31"/>
        </row>
        <row r="32">
          <cell r="D32"/>
          <cell r="E32"/>
          <cell r="F32"/>
          <cell r="G32"/>
        </row>
        <row r="33">
          <cell r="D33" t="str">
            <v>[$-807]</v>
          </cell>
          <cell r="E33" t="str">
            <v>[$-100C]</v>
          </cell>
          <cell r="F33" t="str">
            <v>[$-810]</v>
          </cell>
          <cell r="G33" t="str">
            <v>[$-809]</v>
          </cell>
        </row>
        <row r="34">
          <cell r="D34" t="str">
            <v>(sb-nsb-LV) Voranschlag - Finanzplan nach Aufgabengebieten (min)</v>
          </cell>
          <cell r="E34" t="str">
            <v>(AIFE-SIFE-IP) Budget / plan financier par groupe de tâches (min)</v>
          </cell>
          <cell r="F34"/>
          <cell r="G34"/>
        </row>
        <row r="35">
          <cell r="D35"/>
          <cell r="E35"/>
          <cell r="F35"/>
          <cell r="G35"/>
        </row>
        <row r="36">
          <cell r="D36" t="str">
            <v>Der Bericht zeigt den Voranschlag und Finanzplan in der Aufgabengebietssicht. In der Ausprägung "min" sind im Standardaufriss nur wenige Kennzahlen in den Spalten enthalten. Weitere Kennzahlen können jedoch eingeblendet werden. Die dem Bericht zugrundeliegenden Daten erlauben einen Aufriss bis Stufe Voranschlagskredit und Stammhauskonto.
Der Bericht umfasst nur Daten, welche nachfolgende Selektionsbedingungen erfüllen:
• nur schuldenbremswirksam
• Kontenklassen 3 und 5
• Kontengruppe 1 30 - 38 und 30 - 59
• Kreditstufe 2 ohne ausserordentliche Positionen 
Der Bericht basiert auf der Kreditsicht.
Die Datenbasis wird für die Finanzberichterstattung verwendet.</v>
          </cell>
          <cell r="E36" t="str">
            <v>Le rapport présente le budget et le plan financier dans l'optique des groupes de tâches. Dans la configuration "min", la présentation standard ne fournit que quelques indicateurs par colonne. Il est cependant possible d'afficher des indicateurs supplémentaires. Les données sur lesquelles se fonde le rapport permettent de donner un aperçu jusqu'au niveau des crédits budgétaires et des comptes de l'administration générale..
Le rapport ne comprend que les données qui répondent aux critères de sélection suivants:
• uniquement avec incidences pour le frein à l'endettement
• classes de comptes 3 et 5
• groupe de comptes 1 30 - 38 et 30 - 59
• niveau de crédit 2 sans les postes extraordinaires 
Le rapport se fonde sur l'optique des crédits. 
La base de données est utilisée pour établir les rapports sur l'état des finances.</v>
          </cell>
          <cell r="F36"/>
          <cell r="G36"/>
        </row>
        <row r="37">
          <cell r="D37" t="str">
            <v>(sb-nsb-LV) Voranschlag - Finanzplan nach Aufgabengebieten (min)</v>
          </cell>
          <cell r="E37" t="str">
            <v>(AIFE-SIFE-IP) Budget / plan financier par groupe de tâches (min)</v>
          </cell>
          <cell r="F37"/>
          <cell r="G37"/>
          <cell r="H37" t="str">
            <v>(sb-nsb-LV) Voranschlag - Finanzplan nach Aufgabengebieten (min)</v>
          </cell>
        </row>
        <row r="38">
          <cell r="D38">
            <v>0</v>
          </cell>
          <cell r="E38"/>
          <cell r="F38"/>
          <cell r="G38"/>
          <cell r="H38" t="str">
            <v/>
          </cell>
        </row>
        <row r="39">
          <cell r="D39" t="str">
            <v>VA FP nach Aufgabengebiet min [DS_1]</v>
          </cell>
          <cell r="E39" t="str">
            <v>VA FP nach Aufgabengebiet min [DS_1]</v>
          </cell>
          <cell r="F39" t="str">
            <v>VA FP nach Aufgabengebiet min [DS_1]</v>
          </cell>
          <cell r="G39" t="str">
            <v>VA FP nach Aufgabengebiet min [DS_1]</v>
          </cell>
        </row>
        <row r="40">
          <cell r="D40"/>
          <cell r="E40"/>
          <cell r="F40"/>
          <cell r="G40"/>
        </row>
        <row r="41">
          <cell r="D41"/>
          <cell r="E41"/>
          <cell r="F41"/>
          <cell r="G41"/>
        </row>
        <row r="42">
          <cell r="D42"/>
          <cell r="E42"/>
          <cell r="F42"/>
          <cell r="G42"/>
        </row>
        <row r="43">
          <cell r="D43"/>
          <cell r="E43"/>
          <cell r="F43"/>
          <cell r="G43"/>
        </row>
        <row r="44">
          <cell r="D44" t="str">
            <v>Hinweis:</v>
          </cell>
          <cell r="E44" t="str">
            <v>Remarque:</v>
          </cell>
          <cell r="F44"/>
          <cell r="G44"/>
          <cell r="H44" t="str">
            <v>Hinweis:</v>
          </cell>
        </row>
        <row r="45">
          <cell r="D45" t="str">
            <v>Aufgrund des neuen FHG (Umsetzung der Motion Hegglin) wird ab dem Budgetzyklus 2023 / Rechnung 2023 neu das Merkmal Schuldenbremsrelevanz (sb/nsb/LV) verwendet.</v>
          </cell>
          <cell r="E45" t="str">
            <v>Par suite de la modification de la LFC (en réponse à la motion Hegglin), une nouvelle caractéristique sera utilisée à partir du cycle budgétaire 2023 et du compte 2023, à savoir la pertinence pour le frein à l’endettement (AIFE/SIFE/IP).</v>
          </cell>
          <cell r="F45"/>
          <cell r="G45"/>
          <cell r="H45" t="str">
            <v>Aufgrund des neuen FHG (Umsetzung der Motion Hegglin) wird ab dem Budgetzyklus 2023 / Rechnung 2023 neu das Merkmal Schuldenbremsrelevanz (sb/nsb/LV) verwendet.</v>
          </cell>
        </row>
        <row r="46">
          <cell r="D46" t="str">
            <v>Bis und mit Budgetzyklus 2022 / Rechnung 2022 muss weiterhin das Merkmal Finanzierungswirksamkeit (fw/nf/LV) genutzt werden.</v>
          </cell>
          <cell r="E46" t="str">
            <v>Jusqu'au cycle budgétaire 2022 et au compte 2022 compris, il faut encore employer la caractéristique de l'incidence financière (AIF/SIF/IP).</v>
          </cell>
          <cell r="F46"/>
          <cell r="G46"/>
          <cell r="H46" t="str">
            <v>Bis und mit Budgetzyklus 2022 / Rechnung 2022 muss weiterhin das Merkmal Finanzierungswirksamkeit (fw/nf/LV) genutzt werden.</v>
          </cell>
        </row>
        <row r="47">
          <cell r="D47" t="str">
            <v>Link zu den Detailinformationen</v>
          </cell>
          <cell r="E47" t="str">
            <v>Lien vers les informations détaillées</v>
          </cell>
          <cell r="F47"/>
          <cell r="G47"/>
          <cell r="H47" t="str">
            <v>Link zu den Detailinformationen</v>
          </cell>
        </row>
        <row r="48">
          <cell r="D48"/>
          <cell r="E48"/>
          <cell r="F48"/>
          <cell r="G48"/>
        </row>
        <row r="49">
          <cell r="D49"/>
          <cell r="E49"/>
          <cell r="F49"/>
          <cell r="G49"/>
        </row>
        <row r="50">
          <cell r="D50"/>
          <cell r="E50"/>
          <cell r="F50"/>
          <cell r="G50"/>
        </row>
        <row r="51">
          <cell r="D51"/>
          <cell r="E51"/>
          <cell r="F51"/>
          <cell r="G51"/>
        </row>
        <row r="52">
          <cell r="D52"/>
          <cell r="E52"/>
          <cell r="F52"/>
          <cell r="G52"/>
        </row>
        <row r="53">
          <cell r="D53"/>
          <cell r="E53"/>
          <cell r="F53"/>
          <cell r="G53"/>
        </row>
        <row r="54">
          <cell r="D54"/>
          <cell r="E54"/>
          <cell r="F54"/>
          <cell r="G54"/>
        </row>
        <row r="55">
          <cell r="D55"/>
          <cell r="E55"/>
          <cell r="F55"/>
          <cell r="G55"/>
        </row>
        <row r="56">
          <cell r="D56"/>
          <cell r="E56"/>
          <cell r="F56"/>
          <cell r="G56"/>
        </row>
        <row r="57">
          <cell r="D57"/>
          <cell r="E57"/>
          <cell r="F57"/>
          <cell r="G57"/>
        </row>
        <row r="58">
          <cell r="D58"/>
          <cell r="E58"/>
          <cell r="F58"/>
          <cell r="G58"/>
        </row>
        <row r="59">
          <cell r="D59"/>
          <cell r="E59"/>
          <cell r="F59"/>
          <cell r="G59"/>
        </row>
        <row r="60">
          <cell r="D60"/>
          <cell r="E60"/>
          <cell r="F60"/>
          <cell r="G60"/>
        </row>
        <row r="61">
          <cell r="D61"/>
          <cell r="E61"/>
          <cell r="F61"/>
          <cell r="G61"/>
        </row>
        <row r="62">
          <cell r="D62"/>
          <cell r="E62"/>
          <cell r="F62"/>
          <cell r="G62"/>
        </row>
        <row r="63">
          <cell r="D63"/>
          <cell r="E63"/>
          <cell r="F63"/>
          <cell r="G63"/>
        </row>
        <row r="64">
          <cell r="D64"/>
          <cell r="E64"/>
          <cell r="F64"/>
          <cell r="G64"/>
        </row>
        <row r="65">
          <cell r="D65"/>
          <cell r="E65"/>
          <cell r="F65"/>
          <cell r="G65"/>
        </row>
        <row r="66">
          <cell r="D66"/>
          <cell r="E66"/>
          <cell r="F66"/>
          <cell r="G66"/>
        </row>
        <row r="67">
          <cell r="D67"/>
          <cell r="E67"/>
          <cell r="F67"/>
          <cell r="G67"/>
        </row>
        <row r="68">
          <cell r="D68"/>
          <cell r="E68"/>
          <cell r="F68"/>
          <cell r="G68"/>
        </row>
        <row r="69">
          <cell r="D69"/>
          <cell r="E69"/>
          <cell r="F69"/>
          <cell r="G69"/>
        </row>
        <row r="70">
          <cell r="D70"/>
          <cell r="E70"/>
          <cell r="F70"/>
          <cell r="G70"/>
        </row>
        <row r="71">
          <cell r="D71"/>
          <cell r="E71"/>
          <cell r="F71"/>
          <cell r="G71"/>
        </row>
        <row r="72">
          <cell r="D72"/>
          <cell r="E72"/>
          <cell r="F72"/>
          <cell r="G72"/>
        </row>
        <row r="73">
          <cell r="D73"/>
          <cell r="E73"/>
          <cell r="F73"/>
          <cell r="G73"/>
        </row>
        <row r="74">
          <cell r="D74"/>
          <cell r="E74"/>
          <cell r="F74"/>
          <cell r="G74"/>
        </row>
        <row r="75">
          <cell r="D75"/>
          <cell r="E75"/>
          <cell r="F75"/>
          <cell r="G75"/>
        </row>
        <row r="76">
          <cell r="D76"/>
          <cell r="E76"/>
          <cell r="F76"/>
          <cell r="G76"/>
        </row>
        <row r="77">
          <cell r="D77"/>
          <cell r="E77"/>
          <cell r="F77"/>
          <cell r="G77"/>
        </row>
        <row r="78">
          <cell r="D78"/>
          <cell r="E78"/>
          <cell r="F78"/>
          <cell r="G78"/>
        </row>
        <row r="79">
          <cell r="D79"/>
          <cell r="E79"/>
          <cell r="F79"/>
          <cell r="G79"/>
        </row>
        <row r="80">
          <cell r="D80"/>
          <cell r="E80"/>
          <cell r="F80"/>
          <cell r="G80"/>
        </row>
        <row r="81">
          <cell r="D81"/>
          <cell r="E81"/>
          <cell r="F81"/>
          <cell r="G81"/>
        </row>
        <row r="82">
          <cell r="D82"/>
          <cell r="E82"/>
          <cell r="F82"/>
          <cell r="G82"/>
        </row>
        <row r="83">
          <cell r="D83"/>
          <cell r="E83"/>
          <cell r="F83"/>
          <cell r="G83"/>
        </row>
        <row r="84">
          <cell r="D84"/>
          <cell r="E84"/>
          <cell r="F84"/>
          <cell r="G84"/>
        </row>
        <row r="85">
          <cell r="D85"/>
          <cell r="E85"/>
          <cell r="F85"/>
          <cell r="G85"/>
        </row>
        <row r="86">
          <cell r="D86"/>
          <cell r="E86"/>
          <cell r="F86"/>
          <cell r="G86"/>
        </row>
        <row r="87">
          <cell r="D87"/>
          <cell r="E87"/>
          <cell r="F87"/>
          <cell r="G87"/>
        </row>
        <row r="88">
          <cell r="D88"/>
          <cell r="E88"/>
          <cell r="F88"/>
          <cell r="G88"/>
        </row>
        <row r="89">
          <cell r="D89"/>
          <cell r="E89"/>
          <cell r="F89"/>
          <cell r="G89"/>
        </row>
        <row r="90">
          <cell r="D90"/>
          <cell r="E90"/>
          <cell r="F90"/>
          <cell r="G90"/>
        </row>
        <row r="91">
          <cell r="D91"/>
          <cell r="E91"/>
          <cell r="F91"/>
          <cell r="G91"/>
        </row>
        <row r="92">
          <cell r="D92"/>
          <cell r="E92"/>
          <cell r="F92"/>
          <cell r="G92"/>
        </row>
        <row r="93">
          <cell r="D93"/>
          <cell r="E93"/>
          <cell r="F93"/>
          <cell r="G93"/>
        </row>
        <row r="94">
          <cell r="D94"/>
          <cell r="E94"/>
          <cell r="F94"/>
          <cell r="G94"/>
        </row>
        <row r="95">
          <cell r="D95"/>
          <cell r="E95"/>
          <cell r="F95"/>
          <cell r="G95"/>
        </row>
        <row r="96">
          <cell r="D96"/>
          <cell r="E96"/>
          <cell r="F96"/>
          <cell r="G96"/>
        </row>
        <row r="97">
          <cell r="D97"/>
          <cell r="E97"/>
          <cell r="F97"/>
          <cell r="G97"/>
        </row>
        <row r="98">
          <cell r="D98"/>
          <cell r="E98"/>
          <cell r="F98"/>
          <cell r="G98"/>
        </row>
        <row r="99">
          <cell r="D99"/>
          <cell r="E99"/>
          <cell r="F99"/>
          <cell r="G99"/>
        </row>
        <row r="100">
          <cell r="D100"/>
          <cell r="E100"/>
          <cell r="F100"/>
          <cell r="G100"/>
        </row>
        <row r="101">
          <cell r="D101"/>
          <cell r="E101"/>
          <cell r="F101"/>
          <cell r="G101"/>
        </row>
        <row r="102">
          <cell r="D102"/>
          <cell r="E102"/>
          <cell r="F102"/>
          <cell r="G102"/>
        </row>
        <row r="103">
          <cell r="D103"/>
          <cell r="E103"/>
          <cell r="F103"/>
          <cell r="G103"/>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Hilfstabelle"/>
      <sheetName val="Infoblatt"/>
      <sheetName val="VA FP nach Aufgabengebiet min"/>
    </sheetNames>
    <sheetDataSet>
      <sheetData sheetId="0" refreshError="1"/>
      <sheetData sheetId="1">
        <row r="2">
          <cell r="H2" t="str">
            <v>DE</v>
          </cell>
        </row>
        <row r="3">
          <cell r="D3" t="str">
            <v>DE</v>
          </cell>
          <cell r="E3" t="str">
            <v>FR</v>
          </cell>
          <cell r="F3" t="str">
            <v>IT</v>
          </cell>
          <cell r="G3" t="str">
            <v>EN</v>
          </cell>
        </row>
        <row r="4">
          <cell r="D4" t="str">
            <v xml:space="preserve">Infoblatt zu Bericht: </v>
          </cell>
          <cell r="E4" t="str">
            <v>Feuille d'information concernant le rapport:</v>
          </cell>
        </row>
        <row r="5">
          <cell r="D5" t="str">
            <v>Allgemeine Informationen:</v>
          </cell>
          <cell r="E5" t="str">
            <v>Informations générales:</v>
          </cell>
        </row>
        <row r="6">
          <cell r="D6" t="str">
            <v>Berichtsinformationen</v>
          </cell>
          <cell r="E6" t="str">
            <v>Informations concernant le rapport</v>
          </cell>
        </row>
        <row r="7">
          <cell r="D7" t="str">
            <v>Berichtsname</v>
          </cell>
          <cell r="E7" t="str">
            <v>Nom du rapport</v>
          </cell>
        </row>
        <row r="8">
          <cell r="D8" t="str">
            <v>Benutzer</v>
          </cell>
          <cell r="E8" t="str">
            <v>Utilisateur</v>
          </cell>
        </row>
        <row r="9">
          <cell r="D9" t="str">
            <v>Letzte Datenaktualisierung</v>
          </cell>
          <cell r="E9" t="str">
            <v>Dernière mise à jour des données</v>
          </cell>
        </row>
        <row r="10">
          <cell r="D10" t="str">
            <v>Stichtag</v>
          </cell>
          <cell r="E10" t="str">
            <v>Jour de référence</v>
          </cell>
        </row>
        <row r="11">
          <cell r="D11" t="str">
            <v>Filter</v>
          </cell>
          <cell r="E11" t="str">
            <v>Filtre</v>
          </cell>
        </row>
        <row r="12">
          <cell r="D12" t="str">
            <v>Selektionen / Variablen</v>
          </cell>
          <cell r="E12" t="str">
            <v>Sélections / variables</v>
          </cell>
        </row>
        <row r="33">
          <cell r="D33" t="str">
            <v>[$-807]</v>
          </cell>
          <cell r="E33" t="str">
            <v>[$-100C]</v>
          </cell>
          <cell r="F33" t="str">
            <v>[$-810]</v>
          </cell>
          <cell r="G33" t="str">
            <v>[$-809]</v>
          </cell>
        </row>
        <row r="34">
          <cell r="D34" t="str">
            <v>(fw-nf-LV) Voranschlag - Finanzplan nach Aufgabengebieten (min)</v>
          </cell>
          <cell r="E34" t="str">
            <v>(AIF-SIF-IP) Budget / plan financier par groupe de tâches (min)</v>
          </cell>
        </row>
        <row r="36">
          <cell r="D36" t="str">
            <v>Der Bericht zeigt den Voranschlag und Finanzplan in der Aufgabengebietssicht. In der Ausprägung "min" sind im Standardaufriss nur wenige Kennzahlen in den Spalten enthalten. Weitere Kennzahlen können jedoch eingeblendet werden. Die dem Bericht zugrundeliegenden Daten erlauben einen Aufriss bis Stufe Voranschlagskredit und Stammhauskonto.
Der Bericht umfasst nur Daten, welche nachfolgende Selektionsbedingungen erfüllen:
• nur finanzierungswirksam
• Kontenklassen 3 und 5
• Kontengruppe 1 30 - 38 und 30 - 59
• Kreditstufe 2 ohne ausserordentliche Positionen 
Der Bericht basiert auf der Kreditsicht.
Die Datenbasis wird für die Finanzberichterstattung verwendet.</v>
          </cell>
          <cell r="E36" t="str">
            <v>Le rapport présente le budget et le plan financier dans l'optique des groupes de tâches. Dans la configuration "min", la présentation standard ne fournit que quelques indicateurs par colonne. Il est cependant possible d'afficher des indicateurs supplémentaires. Les données sur lesquelles se fonde le rapport permettent de donner un aperçu jusqu'au niveau des crédits budgétaires et des comptes de l'administration générale..
Le rapport ne comprend que les données qui répondent aux critères de sélection suivants:
• uniquement avec incidences financières
• classes de comptes 3 et 5
• groupe de comptes 1 30 - 38 et 30 - 59
• niveau de crédit 2 sans les postes extraordinaires 
Le rapport se fonde sur l'optique des crédits. 
La base de données est utilisée pour établir les rapports sur l'état des finances.</v>
          </cell>
        </row>
        <row r="37">
          <cell r="D37" t="str">
            <v>(fw-nf-LV) Voranschlag - Finanzplan nach Aufgabengebieten (min)</v>
          </cell>
          <cell r="E37" t="str">
            <v>(AIF-SIF-IP) Budget / plan financier par groupe de tâches (min)</v>
          </cell>
          <cell r="H37" t="str">
            <v>(fw-nf-LV) Voranschlag - Finanzplan nach Aufgabengebieten (min)</v>
          </cell>
        </row>
        <row r="38">
          <cell r="D38">
            <v>0</v>
          </cell>
          <cell r="H38" t="str">
            <v/>
          </cell>
        </row>
        <row r="39">
          <cell r="D39" t="str">
            <v>VA FP nach Aufgabengebiet min [DS_1]</v>
          </cell>
          <cell r="E39" t="str">
            <v>VA FP nach Aufgabengebiet min [DS_1]</v>
          </cell>
          <cell r="F39" t="str">
            <v>VA FP nach Aufgabengebiet min [DS_1]</v>
          </cell>
          <cell r="G39" t="str">
            <v>VA FP nach Aufgabengebiet min [DS_1]</v>
          </cell>
        </row>
        <row r="44">
          <cell r="D44" t="str">
            <v>Hinweis:</v>
          </cell>
          <cell r="E44" t="str">
            <v>Remarque:</v>
          </cell>
          <cell r="H44" t="str">
            <v>Hinweis:</v>
          </cell>
        </row>
        <row r="45">
          <cell r="D45" t="str">
            <v>Aufgrund des neuen FHG (Umsetzung der Motion Hegglin) wird ab dem Budgetzyklus 2023 / Rechnung 2023 neu das Merkmal Schuldenbremsrelevanz (sb/nsb/LV) verwendet.</v>
          </cell>
          <cell r="E45" t="str">
            <v>Par suite de la modification de la LFC (en réponse à la motion Hegglin), une nouvelle caractéristique sera utilisée à partir du cycle budgétaire 2023 et du compte 2023, à savoir la pertinence pour le frein à l’endettement (AIFE/SIFE/IP).</v>
          </cell>
          <cell r="H45" t="str">
            <v>Aufgrund des neuen FHG (Umsetzung der Motion Hegglin) wird ab dem Budgetzyklus 2023 / Rechnung 2023 neu das Merkmal Schuldenbremsrelevanz (sb/nsb/LV) verwendet.</v>
          </cell>
        </row>
        <row r="46">
          <cell r="D46" t="str">
            <v>Bis und mit Budgetzyklus 2022 / Rechnung 2022 muss weiterhin das Merkmal Finanzierungswirksamkeit (fw/nf/LV) genutzt werden.</v>
          </cell>
          <cell r="E46" t="str">
            <v>Jusqu'au cycle budgétaire 2022 et au compte 2022 compris, il faut encore employer la caractéristique de l'incidence financière (AIF/SIF/IP).</v>
          </cell>
          <cell r="H46" t="str">
            <v>Bis und mit Budgetzyklus 2022 / Rechnung 2022 muss weiterhin das Merkmal Finanzierungswirksamkeit (fw/nf/LV) genutzt werden.</v>
          </cell>
        </row>
        <row r="47">
          <cell r="D47" t="str">
            <v>Link zu den Detailinformationen</v>
          </cell>
          <cell r="E47" t="str">
            <v>Lien vers les informations détaillées</v>
          </cell>
          <cell r="H47" t="str">
            <v>Link zu den Detailinformationen</v>
          </cell>
        </row>
      </sheetData>
      <sheetData sheetId="2" refreshError="1"/>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Hilfstabelle"/>
      <sheetName val="Infoblatt"/>
      <sheetName val="VA FP nach Aufgabengebiet min"/>
    </sheetNames>
    <sheetDataSet>
      <sheetData sheetId="0"/>
      <sheetData sheetId="1">
        <row r="2">
          <cell r="H2" t="str">
            <v>DE</v>
          </cell>
        </row>
        <row r="3">
          <cell r="D3" t="str">
            <v>DE</v>
          </cell>
          <cell r="E3" t="str">
            <v>FR</v>
          </cell>
          <cell r="F3" t="str">
            <v>IT</v>
          </cell>
          <cell r="G3" t="str">
            <v>EN</v>
          </cell>
        </row>
        <row r="4">
          <cell r="D4" t="str">
            <v xml:space="preserve">Infoblatt zu Bericht: </v>
          </cell>
          <cell r="E4" t="str">
            <v>Feuille d'information concernant le rapport:</v>
          </cell>
          <cell r="F4"/>
          <cell r="G4"/>
        </row>
        <row r="5">
          <cell r="D5" t="str">
            <v>Allgemeine Informationen:</v>
          </cell>
          <cell r="E5" t="str">
            <v>Informations générales:</v>
          </cell>
          <cell r="F5"/>
          <cell r="G5"/>
        </row>
        <row r="6">
          <cell r="D6" t="str">
            <v>Berichtsinformationen</v>
          </cell>
          <cell r="E6" t="str">
            <v>Informations concernant le rapport</v>
          </cell>
          <cell r="F6"/>
          <cell r="G6"/>
        </row>
        <row r="7">
          <cell r="D7" t="str">
            <v>Berichtsname</v>
          </cell>
          <cell r="E7" t="str">
            <v>Nom du rapport</v>
          </cell>
          <cell r="F7"/>
          <cell r="G7"/>
        </row>
        <row r="8">
          <cell r="D8" t="str">
            <v>Benutzer</v>
          </cell>
          <cell r="E8" t="str">
            <v>Utilisateur</v>
          </cell>
          <cell r="F8"/>
          <cell r="G8"/>
        </row>
        <row r="9">
          <cell r="D9" t="str">
            <v>Letzte Datenaktualisierung</v>
          </cell>
          <cell r="E9" t="str">
            <v>Dernière mise à jour des données</v>
          </cell>
          <cell r="F9"/>
          <cell r="G9"/>
        </row>
        <row r="10">
          <cell r="D10" t="str">
            <v>Stichtag</v>
          </cell>
          <cell r="E10" t="str">
            <v>Jour de référence</v>
          </cell>
          <cell r="F10"/>
          <cell r="G10"/>
        </row>
        <row r="11">
          <cell r="D11" t="str">
            <v>Filter</v>
          </cell>
          <cell r="E11" t="str">
            <v>Filtre</v>
          </cell>
          <cell r="F11"/>
          <cell r="G11"/>
        </row>
        <row r="12">
          <cell r="D12" t="str">
            <v>Selektionen / Variablen</v>
          </cell>
          <cell r="E12" t="str">
            <v>Sélections / variables</v>
          </cell>
          <cell r="F12"/>
          <cell r="G12"/>
        </row>
        <row r="13">
          <cell r="D13"/>
          <cell r="E13"/>
          <cell r="F13"/>
          <cell r="G13"/>
        </row>
        <row r="14">
          <cell r="D14"/>
          <cell r="E14"/>
          <cell r="F14"/>
          <cell r="G14"/>
        </row>
        <row r="15">
          <cell r="D15"/>
          <cell r="E15"/>
          <cell r="F15"/>
          <cell r="G15"/>
        </row>
        <row r="16">
          <cell r="D16"/>
          <cell r="E16"/>
          <cell r="F16"/>
          <cell r="G16"/>
        </row>
        <row r="17">
          <cell r="D17"/>
          <cell r="E17"/>
          <cell r="F17"/>
          <cell r="G17"/>
        </row>
        <row r="18">
          <cell r="D18"/>
          <cell r="E18"/>
          <cell r="F18"/>
          <cell r="G18"/>
        </row>
        <row r="19">
          <cell r="D19"/>
          <cell r="E19"/>
          <cell r="F19"/>
          <cell r="G19"/>
        </row>
        <row r="20">
          <cell r="D20"/>
          <cell r="E20"/>
          <cell r="F20"/>
          <cell r="G20"/>
        </row>
        <row r="21">
          <cell r="D21"/>
          <cell r="E21"/>
          <cell r="F21"/>
          <cell r="G21"/>
        </row>
        <row r="22">
          <cell r="D22"/>
          <cell r="E22"/>
          <cell r="F22"/>
          <cell r="G22"/>
        </row>
        <row r="23">
          <cell r="D23"/>
          <cell r="E23"/>
          <cell r="F23"/>
          <cell r="G23"/>
        </row>
        <row r="24">
          <cell r="D24"/>
          <cell r="E24"/>
          <cell r="F24"/>
          <cell r="G24"/>
        </row>
        <row r="25">
          <cell r="D25"/>
          <cell r="E25"/>
          <cell r="F25"/>
          <cell r="G25"/>
        </row>
        <row r="26">
          <cell r="D26"/>
          <cell r="E26"/>
          <cell r="F26"/>
          <cell r="G26"/>
        </row>
        <row r="27">
          <cell r="D27"/>
          <cell r="E27"/>
          <cell r="F27"/>
          <cell r="G27"/>
        </row>
        <row r="28">
          <cell r="D28"/>
          <cell r="E28"/>
          <cell r="F28"/>
          <cell r="G28"/>
        </row>
        <row r="29">
          <cell r="D29"/>
          <cell r="E29"/>
          <cell r="F29"/>
          <cell r="G29"/>
        </row>
        <row r="30">
          <cell r="D30"/>
          <cell r="E30"/>
          <cell r="F30"/>
          <cell r="G30"/>
        </row>
        <row r="31">
          <cell r="D31"/>
          <cell r="E31"/>
          <cell r="F31"/>
          <cell r="G31"/>
        </row>
        <row r="32">
          <cell r="D32"/>
          <cell r="E32"/>
          <cell r="F32"/>
          <cell r="G32"/>
        </row>
        <row r="33">
          <cell r="D33" t="str">
            <v>[$-807]</v>
          </cell>
          <cell r="E33" t="str">
            <v>[$-100C]</v>
          </cell>
          <cell r="F33" t="str">
            <v>[$-810]</v>
          </cell>
          <cell r="G33" t="str">
            <v>[$-809]</v>
          </cell>
        </row>
        <row r="34">
          <cell r="D34" t="str">
            <v>Voranschlag - Finanzplan nach Aufgabengebieten (min)</v>
          </cell>
          <cell r="E34" t="str">
            <v>Budget / plan financier par groupe de tâches (min)</v>
          </cell>
          <cell r="F34"/>
          <cell r="G34"/>
        </row>
        <row r="35">
          <cell r="D35"/>
          <cell r="E35"/>
          <cell r="F35"/>
          <cell r="G35"/>
        </row>
        <row r="36">
          <cell r="D36" t="str">
            <v>Der Bericht zeigt den Voranschlag und Finanzplan in der Aufgabengebietssicht. In der Ausprägung "min" sind im Standardaufriss nur wenige Kennzahlen in den Spalten enthalten. Weitere Kennzahlen können jedoch eingeblendet werden. Die dem Bericht zugrundeliegenden Daten erlauben einen Aufriss bis Stufe Voranschlagskredit und Stammhauskonto.
Der Bericht umfasst nur Daten, welche nachfolgende Selektionsbedingungen erfüllen:
• nur finanzierungswirksam
• Kontenklassen 3 und 5
• Kontengruppe 1 30 - 38 und 30 - 59
• Kreditstufe 2 ohne ausserordentliche Positionen 
Der Bericht basiert auf der Kreditsicht.
Die Datenbasis wird für die Finanzberichterstattung verwendet.</v>
          </cell>
          <cell r="E36" t="str">
            <v>Le rapport présente le budget et le plan financier dans l'optique des groupes de tâches. Dans la configuration "min", la présentation standard ne fournit que quelques indicateurs par colonne. Il est cependant possible d'afficher des indicateurs supplémentaires. Les données sur lesquelles se fonde le rapport permettent de donner un aperçu jusqu'au niveau des crédits budgétaires et des comptes de l'administration générale..
Le rapport ne comprend que les données qui répondent aux critères de sélection suivants:
• uniquement avec incidences financières
• classes de comptes 3 et 5
• groupe de comptes 1 30 - 38 et 30 - 59
• niveau de crédit 2 sans les postes extraordinaires 
Le rapport se fonde sur l'optique des crédits. 
La base de données est utilisée pour établir les rapports sur l'état des finances.</v>
          </cell>
          <cell r="F36"/>
          <cell r="G36"/>
        </row>
        <row r="37">
          <cell r="D37" t="str">
            <v>Voranschlag - Finanzplan nach Aufgabengebieten (min)</v>
          </cell>
          <cell r="E37" t="str">
            <v>Budget / plan financier par groupe de tâches (min)</v>
          </cell>
          <cell r="F37"/>
          <cell r="G37"/>
        </row>
        <row r="38">
          <cell r="D38">
            <v>0</v>
          </cell>
          <cell r="E38"/>
          <cell r="F38"/>
          <cell r="G38"/>
        </row>
        <row r="39">
          <cell r="D39" t="str">
            <v>VA FP nach Aufgabengebiet min [DS_1]</v>
          </cell>
          <cell r="E39" t="str">
            <v>VA FP nach Aufgabengebiet min [DS_1]</v>
          </cell>
          <cell r="F39" t="str">
            <v>VA FP nach Aufgabengebiet min [DS_1]</v>
          </cell>
          <cell r="G39" t="str">
            <v>VA FP nach Aufgabengebiet min [DS_1]</v>
          </cell>
        </row>
        <row r="40">
          <cell r="D40"/>
          <cell r="E40"/>
          <cell r="F40"/>
          <cell r="G40"/>
        </row>
        <row r="41">
          <cell r="D41"/>
          <cell r="E41"/>
          <cell r="F41"/>
          <cell r="G41"/>
        </row>
        <row r="42">
          <cell r="D42"/>
          <cell r="E42"/>
          <cell r="F42"/>
          <cell r="G42"/>
        </row>
        <row r="43">
          <cell r="D43"/>
          <cell r="E43"/>
          <cell r="F43"/>
          <cell r="G43"/>
        </row>
        <row r="44">
          <cell r="D44"/>
          <cell r="E44"/>
          <cell r="F44"/>
          <cell r="G44"/>
        </row>
        <row r="45">
          <cell r="D45"/>
          <cell r="E45"/>
          <cell r="F45"/>
          <cell r="G45"/>
        </row>
        <row r="46">
          <cell r="D46"/>
          <cell r="E46"/>
          <cell r="F46"/>
          <cell r="G46"/>
        </row>
        <row r="47">
          <cell r="D47"/>
          <cell r="E47"/>
          <cell r="F47"/>
          <cell r="G47"/>
        </row>
        <row r="48">
          <cell r="D48"/>
          <cell r="E48"/>
          <cell r="F48"/>
          <cell r="G48"/>
        </row>
        <row r="49">
          <cell r="D49"/>
          <cell r="E49"/>
          <cell r="F49"/>
          <cell r="G49"/>
        </row>
        <row r="50">
          <cell r="D50"/>
          <cell r="E50"/>
          <cell r="F50"/>
          <cell r="G50"/>
        </row>
        <row r="51">
          <cell r="D51"/>
          <cell r="E51"/>
          <cell r="F51"/>
          <cell r="G51"/>
        </row>
        <row r="52">
          <cell r="D52"/>
          <cell r="E52"/>
          <cell r="F52"/>
          <cell r="G52"/>
        </row>
        <row r="53">
          <cell r="D53"/>
          <cell r="E53"/>
          <cell r="F53"/>
          <cell r="G53"/>
        </row>
        <row r="54">
          <cell r="D54"/>
          <cell r="E54"/>
          <cell r="F54"/>
          <cell r="G54"/>
        </row>
        <row r="55">
          <cell r="D55"/>
          <cell r="E55"/>
          <cell r="F55"/>
          <cell r="G55"/>
        </row>
        <row r="56">
          <cell r="D56"/>
          <cell r="E56"/>
          <cell r="F56"/>
          <cell r="G56"/>
        </row>
        <row r="57">
          <cell r="D57"/>
          <cell r="E57"/>
          <cell r="F57"/>
          <cell r="G57"/>
        </row>
        <row r="58">
          <cell r="D58"/>
          <cell r="E58"/>
          <cell r="F58"/>
          <cell r="G58"/>
        </row>
        <row r="59">
          <cell r="D59"/>
          <cell r="E59"/>
          <cell r="F59"/>
          <cell r="G59"/>
        </row>
        <row r="60">
          <cell r="D60"/>
          <cell r="E60"/>
          <cell r="F60"/>
          <cell r="G60"/>
        </row>
        <row r="61">
          <cell r="D61"/>
          <cell r="E61"/>
          <cell r="F61"/>
          <cell r="G61"/>
        </row>
        <row r="62">
          <cell r="D62"/>
          <cell r="E62"/>
          <cell r="F62"/>
          <cell r="G62"/>
        </row>
        <row r="63">
          <cell r="D63"/>
          <cell r="E63"/>
          <cell r="F63"/>
          <cell r="G63"/>
        </row>
        <row r="64">
          <cell r="D64"/>
          <cell r="E64"/>
          <cell r="F64"/>
          <cell r="G64"/>
        </row>
        <row r="65">
          <cell r="D65"/>
          <cell r="E65"/>
          <cell r="F65"/>
          <cell r="G65"/>
        </row>
        <row r="66">
          <cell r="D66"/>
          <cell r="E66"/>
          <cell r="F66"/>
          <cell r="G66"/>
        </row>
        <row r="67">
          <cell r="D67"/>
          <cell r="E67"/>
          <cell r="F67"/>
          <cell r="G67"/>
        </row>
        <row r="68">
          <cell r="D68"/>
          <cell r="E68"/>
          <cell r="F68"/>
          <cell r="G68"/>
        </row>
        <row r="69">
          <cell r="D69"/>
          <cell r="E69"/>
          <cell r="F69"/>
          <cell r="G69"/>
        </row>
        <row r="70">
          <cell r="D70"/>
          <cell r="E70"/>
          <cell r="F70"/>
          <cell r="G70"/>
        </row>
        <row r="71">
          <cell r="D71"/>
          <cell r="E71"/>
          <cell r="F71"/>
          <cell r="G71"/>
        </row>
        <row r="72">
          <cell r="D72"/>
          <cell r="E72"/>
          <cell r="F72"/>
          <cell r="G72"/>
        </row>
        <row r="73">
          <cell r="D73"/>
          <cell r="E73"/>
          <cell r="F73"/>
          <cell r="G73"/>
        </row>
        <row r="74">
          <cell r="D74"/>
          <cell r="E74"/>
          <cell r="F74"/>
          <cell r="G74"/>
        </row>
        <row r="75">
          <cell r="D75"/>
          <cell r="E75"/>
          <cell r="F75"/>
          <cell r="G75"/>
        </row>
        <row r="76">
          <cell r="D76"/>
          <cell r="E76"/>
          <cell r="F76"/>
          <cell r="G76"/>
        </row>
        <row r="77">
          <cell r="D77"/>
          <cell r="E77"/>
          <cell r="F77"/>
          <cell r="G77"/>
        </row>
        <row r="78">
          <cell r="D78"/>
          <cell r="E78"/>
          <cell r="F78"/>
          <cell r="G78"/>
        </row>
        <row r="79">
          <cell r="D79"/>
          <cell r="E79"/>
          <cell r="F79"/>
          <cell r="G79"/>
        </row>
        <row r="80">
          <cell r="D80"/>
          <cell r="E80"/>
          <cell r="F80"/>
          <cell r="G80"/>
        </row>
        <row r="81">
          <cell r="D81"/>
          <cell r="E81"/>
          <cell r="F81"/>
          <cell r="G81"/>
        </row>
        <row r="82">
          <cell r="D82"/>
          <cell r="E82"/>
          <cell r="F82"/>
          <cell r="G82"/>
        </row>
        <row r="83">
          <cell r="D83"/>
          <cell r="E83"/>
          <cell r="F83"/>
          <cell r="G83"/>
        </row>
        <row r="84">
          <cell r="D84"/>
          <cell r="E84"/>
          <cell r="F84"/>
          <cell r="G84"/>
        </row>
        <row r="85">
          <cell r="D85"/>
          <cell r="E85"/>
          <cell r="F85"/>
          <cell r="G85"/>
        </row>
        <row r="86">
          <cell r="D86"/>
          <cell r="E86"/>
          <cell r="F86"/>
          <cell r="G86"/>
        </row>
        <row r="87">
          <cell r="D87"/>
          <cell r="E87"/>
          <cell r="F87"/>
          <cell r="G87"/>
        </row>
        <row r="88">
          <cell r="D88"/>
          <cell r="E88"/>
          <cell r="F88"/>
          <cell r="G88"/>
        </row>
        <row r="89">
          <cell r="D89"/>
          <cell r="E89"/>
          <cell r="F89"/>
          <cell r="G89"/>
        </row>
        <row r="90">
          <cell r="D90"/>
          <cell r="E90"/>
          <cell r="F90"/>
          <cell r="G90"/>
        </row>
        <row r="91">
          <cell r="D91"/>
          <cell r="E91"/>
          <cell r="F91"/>
          <cell r="G91"/>
        </row>
        <row r="92">
          <cell r="D92"/>
          <cell r="E92"/>
          <cell r="F92"/>
          <cell r="G92"/>
        </row>
        <row r="93">
          <cell r="D93"/>
          <cell r="E93"/>
          <cell r="F93"/>
          <cell r="G93"/>
        </row>
        <row r="94">
          <cell r="D94"/>
          <cell r="E94"/>
          <cell r="F94"/>
          <cell r="G94"/>
        </row>
        <row r="95">
          <cell r="D95"/>
          <cell r="E95"/>
          <cell r="F95"/>
          <cell r="G95"/>
        </row>
        <row r="96">
          <cell r="D96"/>
          <cell r="E96"/>
          <cell r="F96"/>
          <cell r="G96"/>
        </row>
        <row r="97">
          <cell r="D97"/>
          <cell r="E97"/>
          <cell r="F97"/>
          <cell r="G97"/>
        </row>
        <row r="98">
          <cell r="D98"/>
          <cell r="E98"/>
          <cell r="F98"/>
          <cell r="G98"/>
        </row>
        <row r="99">
          <cell r="D99"/>
          <cell r="E99"/>
          <cell r="F99"/>
          <cell r="G99"/>
        </row>
        <row r="100">
          <cell r="D100"/>
          <cell r="E100"/>
          <cell r="F100"/>
          <cell r="G100"/>
        </row>
        <row r="101">
          <cell r="D101"/>
          <cell r="E101"/>
          <cell r="F101"/>
          <cell r="G101"/>
        </row>
        <row r="102">
          <cell r="D102"/>
          <cell r="E102"/>
          <cell r="F102"/>
          <cell r="G102"/>
        </row>
        <row r="103">
          <cell r="D103"/>
          <cell r="E103"/>
          <cell r="F103"/>
          <cell r="G103"/>
        </row>
      </sheetData>
      <sheetData sheetId="2"/>
      <sheetData sheetId="3"/>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intranet.accounting.admin.ch/accounting/de/home/projekte/motionhegglin.html" TargetMode="Externa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intranet.accounting.admin.ch/accounting/de/home/projekte/motionhegglin.html" TargetMode="Externa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6"/>
  <sheetViews>
    <sheetView tabSelected="1" zoomScaleNormal="100" zoomScalePageLayoutView="180" workbookViewId="0">
      <pane xSplit="1" ySplit="3" topLeftCell="B4" activePane="bottomRight" state="frozen"/>
      <selection pane="topRight" activeCell="B1" sqref="B1"/>
      <selection pane="bottomLeft" activeCell="A4" sqref="A4"/>
      <selection pane="bottomRight" activeCell="K2" sqref="K2:K32"/>
    </sheetView>
  </sheetViews>
  <sheetFormatPr baseColWidth="10" defaultColWidth="10.6328125" defaultRowHeight="9.9" customHeight="1" x14ac:dyDescent="0.2"/>
  <cols>
    <col min="1" max="1" width="36.08984375" style="1" customWidth="1"/>
    <col min="2" max="6" width="8.08984375" style="1" customWidth="1"/>
    <col min="7" max="7" width="7.90625" style="1" customWidth="1"/>
    <col min="8" max="9" width="7.36328125" style="1" bestFit="1" customWidth="1"/>
    <col min="10" max="11" width="8.90625" style="1" bestFit="1" customWidth="1"/>
    <col min="12" max="16384" width="10.6328125" style="1"/>
  </cols>
  <sheetData>
    <row r="1" spans="1:13" ht="9.9" customHeight="1" x14ac:dyDescent="0.2">
      <c r="A1" s="48" t="s">
        <v>1</v>
      </c>
      <c r="B1" s="49"/>
    </row>
    <row r="2" spans="1:13" ht="9.9" customHeight="1" x14ac:dyDescent="0.2">
      <c r="A2" s="4" t="s">
        <v>2</v>
      </c>
      <c r="B2" s="5">
        <v>2013</v>
      </c>
      <c r="C2" s="5">
        <v>2014</v>
      </c>
      <c r="D2" s="5">
        <v>2015</v>
      </c>
      <c r="E2" s="5">
        <v>2016</v>
      </c>
      <c r="F2" s="5">
        <v>2017</v>
      </c>
      <c r="G2" s="5">
        <v>2018</v>
      </c>
      <c r="H2" s="5">
        <v>2019</v>
      </c>
      <c r="I2" s="5">
        <v>2020</v>
      </c>
      <c r="J2" s="5">
        <v>2021</v>
      </c>
      <c r="K2" s="5">
        <v>2022</v>
      </c>
    </row>
    <row r="3" spans="1:13" ht="9.9" customHeight="1" x14ac:dyDescent="0.2">
      <c r="A3" s="6"/>
      <c r="B3" s="7"/>
      <c r="C3" s="7"/>
      <c r="D3" s="7"/>
      <c r="E3" s="7"/>
      <c r="F3" s="7"/>
      <c r="G3" s="7"/>
      <c r="H3" s="7"/>
      <c r="I3" s="7"/>
      <c r="J3" s="7"/>
      <c r="K3" s="7"/>
    </row>
    <row r="4" spans="1:13" ht="9.9" customHeight="1" x14ac:dyDescent="0.2">
      <c r="A4" s="8" t="s">
        <v>3</v>
      </c>
      <c r="B4" s="10">
        <v>3705974.3066000007</v>
      </c>
      <c r="C4" s="10">
        <v>3692510.3857899997</v>
      </c>
      <c r="D4" s="10">
        <v>3667266.8679999998</v>
      </c>
      <c r="E4" s="10">
        <v>3659324.5869999998</v>
      </c>
      <c r="F4" s="10">
        <v>3651973.54164</v>
      </c>
      <c r="G4" s="10">
        <v>3639702.0134049999</v>
      </c>
      <c r="H4" s="10">
        <v>3658151.0041767033</v>
      </c>
      <c r="I4" s="10">
        <v>3661530.7244724138</v>
      </c>
      <c r="J4" s="10">
        <v>3659791.7697390136</v>
      </c>
      <c r="K4" s="10">
        <f t="shared" ref="K4" si="0">K5+K21</f>
        <v>3658621.4561900194</v>
      </c>
      <c r="M4" s="47"/>
    </row>
    <row r="5" spans="1:13" ht="9.9" customHeight="1" x14ac:dyDescent="0.2">
      <c r="A5" s="11" t="s">
        <v>4</v>
      </c>
      <c r="B5" s="12">
        <v>3438065.0486900005</v>
      </c>
      <c r="C5" s="12">
        <v>3429695.8211599998</v>
      </c>
      <c r="D5" s="12">
        <f t="shared" ref="D5" si="1">D6+D12+D17</f>
        <v>3385284</v>
      </c>
      <c r="E5" s="12">
        <v>3384246.4469999997</v>
      </c>
      <c r="F5" s="12">
        <v>3380692.57864</v>
      </c>
      <c r="G5" s="12">
        <v>3365820.4750799998</v>
      </c>
      <c r="H5" s="12">
        <v>3473794.0593300001</v>
      </c>
      <c r="I5" s="12">
        <v>3483864.87323</v>
      </c>
      <c r="J5" s="12">
        <v>3480280.1251025</v>
      </c>
      <c r="K5" s="12">
        <f t="shared" ref="K5" si="2">K6+K12+K17</f>
        <v>3487203.7010624995</v>
      </c>
    </row>
    <row r="6" spans="1:13" ht="9.9" customHeight="1" x14ac:dyDescent="0.2">
      <c r="A6" s="13" t="s">
        <v>482</v>
      </c>
      <c r="B6" s="14">
        <v>189243.64911999999</v>
      </c>
      <c r="C6" s="14">
        <v>184090.40537000002</v>
      </c>
      <c r="D6" s="14">
        <f t="shared" ref="D6" si="3">SUM(D7:D11)</f>
        <v>159564</v>
      </c>
      <c r="E6" s="14">
        <v>148009.084</v>
      </c>
      <c r="F6" s="14">
        <v>136752.22663000002</v>
      </c>
      <c r="G6" s="14">
        <v>132445.32500000001</v>
      </c>
      <c r="H6" s="14">
        <v>132274.34985999999</v>
      </c>
      <c r="I6" s="14">
        <v>131535.93650000001</v>
      </c>
      <c r="J6" s="14">
        <v>134682.47056000002</v>
      </c>
      <c r="K6" s="14">
        <f t="shared" ref="K6" si="4">SUM(K7:K11)</f>
        <v>137921.35680000001</v>
      </c>
    </row>
    <row r="7" spans="1:13" ht="9.9" customHeight="1" x14ac:dyDescent="0.2">
      <c r="A7" s="2" t="s">
        <v>5</v>
      </c>
      <c r="B7" s="9">
        <v>87807.578999999998</v>
      </c>
      <c r="C7" s="9">
        <v>89156.861000000004</v>
      </c>
      <c r="D7" s="9">
        <v>94659</v>
      </c>
      <c r="E7" s="9">
        <v>83807.851999999999</v>
      </c>
      <c r="F7" s="9">
        <v>79667.975000000006</v>
      </c>
      <c r="G7" s="9">
        <v>82200</v>
      </c>
      <c r="H7" s="9">
        <v>82782.7</v>
      </c>
      <c r="I7" s="9">
        <v>80599.899999999994</v>
      </c>
      <c r="J7" s="9">
        <v>84297.600000000006</v>
      </c>
      <c r="K7" s="9">
        <f>'nach Ag min R22'!C233/1000</f>
        <v>87038.3</v>
      </c>
    </row>
    <row r="8" spans="1:13" ht="9.9" customHeight="1" x14ac:dyDescent="0.2">
      <c r="A8" s="2" t="s">
        <v>6</v>
      </c>
      <c r="B8" s="9">
        <v>51000</v>
      </c>
      <c r="C8" s="9">
        <v>45132.195370000001</v>
      </c>
      <c r="D8" s="9">
        <v>15283</v>
      </c>
      <c r="E8" s="9">
        <v>13034.114</v>
      </c>
      <c r="F8" s="9">
        <v>6828.7486699999999</v>
      </c>
      <c r="G8" s="9">
        <v>938.51800000000003</v>
      </c>
      <c r="H8" s="9">
        <v>-260.34105</v>
      </c>
      <c r="I8" s="9">
        <v>440.33659999999998</v>
      </c>
      <c r="J8" s="9">
        <v>0</v>
      </c>
      <c r="K8" s="9">
        <v>0</v>
      </c>
    </row>
    <row r="9" spans="1:13" ht="9.9" customHeight="1" x14ac:dyDescent="0.2">
      <c r="A9" s="2" t="s">
        <v>7</v>
      </c>
      <c r="B9" s="9">
        <v>689.45499999999993</v>
      </c>
      <c r="C9" s="9">
        <v>837.423</v>
      </c>
      <c r="D9" s="9">
        <v>203</v>
      </c>
      <c r="E9" s="9">
        <v>1090.2270000000001</v>
      </c>
      <c r="F9" s="9">
        <v>256.83425</v>
      </c>
      <c r="G9" s="18">
        <v>-1.0360000000000014</v>
      </c>
      <c r="H9" s="18">
        <v>166.70396</v>
      </c>
      <c r="I9" s="18">
        <v>358.10760999999997</v>
      </c>
      <c r="J9" s="18">
        <v>0</v>
      </c>
      <c r="K9" s="18">
        <v>0</v>
      </c>
    </row>
    <row r="10" spans="1:13" ht="9.9" customHeight="1" x14ac:dyDescent="0.2">
      <c r="A10" s="2" t="s">
        <v>8</v>
      </c>
      <c r="B10" s="9">
        <v>37746.616119999999</v>
      </c>
      <c r="C10" s="9">
        <v>36973.275999999998</v>
      </c>
      <c r="D10" s="9">
        <v>37549</v>
      </c>
      <c r="E10" s="9">
        <v>38479.084000000003</v>
      </c>
      <c r="F10" s="9">
        <v>38378.777349999997</v>
      </c>
      <c r="G10" s="9">
        <v>38494.663</v>
      </c>
      <c r="H10" s="9">
        <v>38518.737200000003</v>
      </c>
      <c r="I10" s="9">
        <v>39465.592290000001</v>
      </c>
      <c r="J10" s="9">
        <v>39377.909060000005</v>
      </c>
      <c r="K10" s="9">
        <f>'nach Ag min R22'!C244/1000</f>
        <v>39867.3367</v>
      </c>
    </row>
    <row r="11" spans="1:13" ht="9.9" customHeight="1" x14ac:dyDescent="0.2">
      <c r="A11" s="2" t="s">
        <v>27</v>
      </c>
      <c r="B11" s="9">
        <v>11999.999</v>
      </c>
      <c r="C11" s="9">
        <v>11990.65</v>
      </c>
      <c r="D11" s="9">
        <v>11870</v>
      </c>
      <c r="E11" s="9">
        <v>11597.807000000001</v>
      </c>
      <c r="F11" s="9">
        <v>11619.89136</v>
      </c>
      <c r="G11" s="9">
        <v>10813.18</v>
      </c>
      <c r="H11" s="9">
        <v>11066.54975</v>
      </c>
      <c r="I11" s="9">
        <v>10672</v>
      </c>
      <c r="J11" s="9">
        <v>11006.961499999999</v>
      </c>
      <c r="K11" s="9">
        <f>'nach Ag min R22'!C221/1000</f>
        <v>11015.7201</v>
      </c>
    </row>
    <row r="12" spans="1:13" ht="9.9" customHeight="1" x14ac:dyDescent="0.2">
      <c r="A12" s="41" t="s">
        <v>463</v>
      </c>
      <c r="B12" s="14">
        <v>450089.09456999996</v>
      </c>
      <c r="C12" s="14">
        <v>430739.38178999996</v>
      </c>
      <c r="D12" s="14">
        <f t="shared" ref="D12" si="5">SUM(D13:D16)</f>
        <v>430535</v>
      </c>
      <c r="E12" s="14">
        <v>434461.73</v>
      </c>
      <c r="F12" s="14">
        <v>437552.93400000001</v>
      </c>
      <c r="G12" s="14">
        <v>427989.73699999996</v>
      </c>
      <c r="H12" s="14">
        <v>526968.94680999999</v>
      </c>
      <c r="I12" s="14">
        <v>541036.51373000001</v>
      </c>
      <c r="J12" s="14">
        <v>534308.91836250003</v>
      </c>
      <c r="K12" s="14">
        <f t="shared" ref="K12" si="6">SUM(K13:K16)</f>
        <v>537986.26895249996</v>
      </c>
    </row>
    <row r="13" spans="1:13" ht="9.9" customHeight="1" x14ac:dyDescent="0.2">
      <c r="A13" s="2" t="s">
        <v>448</v>
      </c>
      <c r="B13" s="9">
        <v>56365.53757</v>
      </c>
      <c r="C13" s="9">
        <v>59736.044349999996</v>
      </c>
      <c r="D13" s="9">
        <v>60797</v>
      </c>
      <c r="E13" s="9">
        <v>62246.12</v>
      </c>
      <c r="F13" s="9">
        <v>64817</v>
      </c>
      <c r="G13" s="9">
        <v>64983.065000000002</v>
      </c>
      <c r="H13" s="9">
        <v>64706.093950000002</v>
      </c>
      <c r="I13" s="9">
        <v>65195.490279999998</v>
      </c>
      <c r="J13" s="9">
        <v>64162.856110000001</v>
      </c>
      <c r="K13" s="9">
        <f>'nach Ag min R22'!C276/1000</f>
        <v>63851.30545</v>
      </c>
    </row>
    <row r="14" spans="1:13" ht="9.9" customHeight="1" x14ac:dyDescent="0.2">
      <c r="A14" s="17" t="s">
        <v>24</v>
      </c>
      <c r="B14" s="9">
        <v>301328.94400000002</v>
      </c>
      <c r="C14" s="9">
        <v>295529.6311</v>
      </c>
      <c r="D14" s="9">
        <v>295436</v>
      </c>
      <c r="E14" s="9">
        <v>295491.68</v>
      </c>
      <c r="F14" s="9">
        <v>296273.24200000003</v>
      </c>
      <c r="G14" s="9">
        <v>292990.12099999998</v>
      </c>
      <c r="H14" s="9">
        <v>371642.4902</v>
      </c>
      <c r="I14" s="9">
        <v>371905.49725000001</v>
      </c>
      <c r="J14" s="9">
        <v>381774</v>
      </c>
      <c r="K14" s="9">
        <f>'nach Ag min R22'!C258/1000</f>
        <v>387274</v>
      </c>
    </row>
    <row r="15" spans="1:13" ht="9.9" customHeight="1" x14ac:dyDescent="0.2">
      <c r="A15" s="17" t="s">
        <v>25</v>
      </c>
      <c r="B15" s="9">
        <v>11846.057000000001</v>
      </c>
      <c r="C15" s="9">
        <v>11876.215459999999</v>
      </c>
      <c r="D15" s="9">
        <v>11967</v>
      </c>
      <c r="E15" s="9">
        <v>12165.89</v>
      </c>
      <c r="F15" s="9">
        <v>12288.153</v>
      </c>
      <c r="G15" s="9">
        <v>5283.2139999999999</v>
      </c>
      <c r="H15" s="9">
        <v>5725.48128</v>
      </c>
      <c r="I15" s="9">
        <v>8443.4339999999993</v>
      </c>
      <c r="J15" s="9">
        <v>5674.3463499999998</v>
      </c>
      <c r="K15" s="9">
        <f>'nach Ag min R22'!C269/1000</f>
        <v>4711.4192499999999</v>
      </c>
    </row>
    <row r="16" spans="1:13" ht="9.9" customHeight="1" x14ac:dyDescent="0.2">
      <c r="A16" s="2" t="s">
        <v>9</v>
      </c>
      <c r="B16" s="9">
        <v>80548.555999999997</v>
      </c>
      <c r="C16" s="9">
        <v>63597.490879999998</v>
      </c>
      <c r="D16" s="9">
        <v>62335</v>
      </c>
      <c r="E16" s="9">
        <v>64558.04</v>
      </c>
      <c r="F16" s="9">
        <v>64174.538999999997</v>
      </c>
      <c r="G16" s="9">
        <v>64733.337</v>
      </c>
      <c r="H16" s="9">
        <v>84894.881379999992</v>
      </c>
      <c r="I16" s="9">
        <v>95492.092199999999</v>
      </c>
      <c r="J16" s="9">
        <v>82697.7159025</v>
      </c>
      <c r="K16" s="9">
        <f>('nach Ag min R22'!C271/1000)</f>
        <v>82149.544252499996</v>
      </c>
    </row>
    <row r="17" spans="1:11" ht="9.9" customHeight="1" x14ac:dyDescent="0.2">
      <c r="A17" s="13" t="s">
        <v>10</v>
      </c>
      <c r="B17" s="14">
        <v>2798732.3050000002</v>
      </c>
      <c r="C17" s="14">
        <v>2814866.034</v>
      </c>
      <c r="D17" s="14">
        <f t="shared" ref="D17:K17" si="7">D18</f>
        <v>2795185</v>
      </c>
      <c r="E17" s="14">
        <v>2801775.6329999999</v>
      </c>
      <c r="F17" s="14">
        <v>2806387.4180100001</v>
      </c>
      <c r="G17" s="14">
        <v>2805385.4130799999</v>
      </c>
      <c r="H17" s="14">
        <v>2814550.76266</v>
      </c>
      <c r="I17" s="14">
        <v>2811292.423</v>
      </c>
      <c r="J17" s="14">
        <v>2811288.73618</v>
      </c>
      <c r="K17" s="14">
        <f t="shared" si="7"/>
        <v>2811296.0753099998</v>
      </c>
    </row>
    <row r="18" spans="1:11" ht="9.9" customHeight="1" x14ac:dyDescent="0.2">
      <c r="A18" s="2" t="s">
        <v>11</v>
      </c>
      <c r="B18" s="9"/>
      <c r="C18" s="9">
        <v>2814866.034</v>
      </c>
      <c r="D18" s="9">
        <f>2799185-4000</f>
        <v>2795185</v>
      </c>
      <c r="E18" s="9">
        <v>2801775.6329999999</v>
      </c>
      <c r="F18" s="9">
        <v>2806387.4180100001</v>
      </c>
      <c r="G18" s="9">
        <v>2805385.4130799999</v>
      </c>
      <c r="H18" s="9">
        <v>2814550.76266</v>
      </c>
      <c r="I18" s="9">
        <v>2811292.423</v>
      </c>
      <c r="J18" s="9">
        <v>2811288.73618</v>
      </c>
      <c r="K18" s="9">
        <f>'nach Ag min R22'!C278/1000</f>
        <v>2811296.0753099998</v>
      </c>
    </row>
    <row r="19" spans="1:11" ht="9.9" customHeight="1" x14ac:dyDescent="0.2">
      <c r="A19" s="2" t="s">
        <v>12</v>
      </c>
      <c r="B19" s="9">
        <v>2150470.946</v>
      </c>
      <c r="C19" s="9"/>
      <c r="D19" s="9"/>
      <c r="E19" s="9"/>
      <c r="F19" s="9"/>
      <c r="G19" s="9"/>
      <c r="H19" s="9"/>
      <c r="I19" s="9"/>
      <c r="J19" s="9"/>
      <c r="K19" s="9"/>
    </row>
    <row r="20" spans="1:11" ht="9.9" customHeight="1" x14ac:dyDescent="0.2">
      <c r="A20" s="2" t="s">
        <v>13</v>
      </c>
      <c r="B20" s="9">
        <v>648261.35900000005</v>
      </c>
      <c r="C20" s="9"/>
      <c r="D20" s="9"/>
      <c r="E20" s="9"/>
      <c r="F20" s="9"/>
      <c r="G20" s="9"/>
      <c r="H20" s="9"/>
      <c r="I20" s="9"/>
      <c r="J20" s="9"/>
      <c r="K20" s="9"/>
    </row>
    <row r="21" spans="1:11" ht="9.9" customHeight="1" x14ac:dyDescent="0.2">
      <c r="A21" s="11" t="s">
        <v>14</v>
      </c>
      <c r="B21" s="12">
        <v>267909.25790999999</v>
      </c>
      <c r="C21" s="12">
        <v>262814.56462999998</v>
      </c>
      <c r="D21" s="12">
        <f>SUM(D22:D27)</f>
        <v>281982</v>
      </c>
      <c r="E21" s="12">
        <v>275078.14</v>
      </c>
      <c r="F21" s="12">
        <v>271280.96299999999</v>
      </c>
      <c r="G21" s="12">
        <v>273881.53832500003</v>
      </c>
      <c r="H21" s="12">
        <v>184356.94484670323</v>
      </c>
      <c r="I21" s="12">
        <v>177665.85124241398</v>
      </c>
      <c r="J21" s="12">
        <v>179511.64463651361</v>
      </c>
      <c r="K21" s="12">
        <f>SUM(K22:K28)</f>
        <v>171417.75512752001</v>
      </c>
    </row>
    <row r="22" spans="1:11" ht="9.9" customHeight="1" x14ac:dyDescent="0.2">
      <c r="A22" s="17" t="s">
        <v>15</v>
      </c>
      <c r="B22" s="9">
        <v>54236.724179999997</v>
      </c>
      <c r="C22" s="9">
        <v>55777.044629999997</v>
      </c>
      <c r="D22" s="9">
        <v>54664</v>
      </c>
      <c r="E22" s="9">
        <v>55883.67</v>
      </c>
      <c r="F22" s="9">
        <v>51863</v>
      </c>
      <c r="G22" s="9">
        <v>53270.817999999999</v>
      </c>
      <c r="H22" s="9">
        <v>52746.879993573595</v>
      </c>
      <c r="I22" s="9">
        <v>55770.526247459595</v>
      </c>
      <c r="J22" s="9">
        <v>56765.649730150995</v>
      </c>
      <c r="K22" s="9">
        <f>('VA FP nach Aufgabengebiet min'!C205)/1000</f>
        <v>51811.311000079993</v>
      </c>
    </row>
    <row r="23" spans="1:11" ht="9.9" customHeight="1" x14ac:dyDescent="0.2">
      <c r="A23" s="2" t="s">
        <v>16</v>
      </c>
      <c r="B23" s="9">
        <v>2112.8780000000002</v>
      </c>
      <c r="C23" s="9">
        <v>2055.2510000000002</v>
      </c>
      <c r="D23" s="9">
        <v>1310</v>
      </c>
      <c r="E23" s="9">
        <v>514.12</v>
      </c>
      <c r="F23" s="9">
        <v>2120</v>
      </c>
      <c r="G23" s="9">
        <v>1245.5609999999999</v>
      </c>
      <c r="H23" s="9">
        <v>1679.0098799999998</v>
      </c>
      <c r="I23" s="9">
        <v>1087.01025</v>
      </c>
      <c r="J23" s="9">
        <v>2308.01091</v>
      </c>
      <c r="K23" s="9">
        <f>'VA FP nach Aufgabengebiet min'!C234/1000</f>
        <v>1968.9943000000001</v>
      </c>
    </row>
    <row r="24" spans="1:11" ht="9.9" customHeight="1" x14ac:dyDescent="0.2">
      <c r="A24" s="17" t="s">
        <v>367</v>
      </c>
      <c r="B24" s="9">
        <v>55345.852979999996</v>
      </c>
      <c r="C24" s="9">
        <v>54807.233</v>
      </c>
      <c r="D24" s="9">
        <v>55366</v>
      </c>
      <c r="E24" s="9">
        <v>53529.599999999999</v>
      </c>
      <c r="F24" s="9">
        <v>51838</v>
      </c>
      <c r="G24" s="9">
        <v>62492.415999999997</v>
      </c>
      <c r="H24" s="9">
        <v>64304.914448245057</v>
      </c>
      <c r="I24" s="9">
        <v>65604.43814788117</v>
      </c>
      <c r="J24" s="9">
        <v>66945.684440435201</v>
      </c>
      <c r="K24" s="9">
        <f>('VA FP nach Aufgabengebiet min'!C215+'VA FP nach Aufgabengebiet min'!C236-'VA FP nach Aufgabengebiet min'!C243+'VA FP nach Aufgabengebiet min'!C245-'VA FP nach Aufgabengebiet min'!C252)/1000</f>
        <v>66803.684375259996</v>
      </c>
    </row>
    <row r="25" spans="1:11" ht="9.9" customHeight="1" x14ac:dyDescent="0.2">
      <c r="A25" s="2" t="s">
        <v>17</v>
      </c>
      <c r="B25" s="9">
        <v>8738.8027500000007</v>
      </c>
      <c r="C25" s="9">
        <v>8653.7030000000013</v>
      </c>
      <c r="D25" s="9">
        <v>8742</v>
      </c>
      <c r="E25" s="9">
        <v>8452</v>
      </c>
      <c r="F25" s="9">
        <v>8185</v>
      </c>
      <c r="G25" s="9">
        <v>8257.0409999999993</v>
      </c>
      <c r="H25" s="9">
        <v>8658.7746248845979</v>
      </c>
      <c r="I25" s="9">
        <v>8701.6451595731978</v>
      </c>
      <c r="J25" s="9">
        <v>8922.7631059274008</v>
      </c>
      <c r="K25" s="9">
        <f>'VA FP nach Aufgabengebiet min'!C233/1000</f>
        <v>9119.1784126799994</v>
      </c>
    </row>
    <row r="26" spans="1:11" ht="9.9" customHeight="1" x14ac:dyDescent="0.2">
      <c r="A26" s="2" t="s">
        <v>18</v>
      </c>
      <c r="B26" s="9">
        <v>70000</v>
      </c>
      <c r="C26" s="9">
        <v>70000</v>
      </c>
      <c r="D26" s="9">
        <v>95600</v>
      </c>
      <c r="E26" s="9">
        <v>94598.75</v>
      </c>
      <c r="F26" s="9">
        <v>94600</v>
      </c>
      <c r="G26" s="9">
        <v>94600</v>
      </c>
      <c r="H26" s="9">
        <v>5833.3</v>
      </c>
      <c r="I26" s="9">
        <v>0</v>
      </c>
      <c r="J26" s="9">
        <v>0</v>
      </c>
      <c r="K26" s="9">
        <v>0</v>
      </c>
    </row>
    <row r="27" spans="1:11" ht="9.9" customHeight="1" x14ac:dyDescent="0.2">
      <c r="A27" s="2" t="s">
        <v>19</v>
      </c>
      <c r="B27" s="9">
        <v>77475</v>
      </c>
      <c r="C27" s="9">
        <v>71521.332999999999</v>
      </c>
      <c r="D27" s="9">
        <v>66300</v>
      </c>
      <c r="E27" s="9">
        <v>62100</v>
      </c>
      <c r="F27" s="9">
        <v>63800</v>
      </c>
      <c r="G27" s="9">
        <v>54700</v>
      </c>
      <c r="H27" s="9">
        <v>52300</v>
      </c>
      <c r="I27" s="9">
        <v>47700</v>
      </c>
      <c r="J27" s="9">
        <v>46200</v>
      </c>
      <c r="K27" s="9">
        <f>'nach Ag min R22'!C281/1000</f>
        <v>43200</v>
      </c>
    </row>
    <row r="28" spans="1:11" ht="9.9" customHeight="1" x14ac:dyDescent="0.2">
      <c r="A28" s="2" t="s">
        <v>26</v>
      </c>
      <c r="B28" s="9"/>
      <c r="C28" s="9"/>
      <c r="D28" s="9"/>
      <c r="E28" s="9"/>
      <c r="F28" s="9">
        <v>-1125.037</v>
      </c>
      <c r="G28" s="18">
        <v>-684.29767499999991</v>
      </c>
      <c r="H28" s="18">
        <v>-1165.9340999999999</v>
      </c>
      <c r="I28" s="18">
        <v>-1197.7685624999999</v>
      </c>
      <c r="J28" s="18">
        <v>-1630.4635499999999</v>
      </c>
      <c r="K28" s="18">
        <f>('nach Ag min R22'!C234+'nach Ag min R22'!C279+'nach Ag min R22'!C259-'nach Ag min R22'!C259)/1000</f>
        <v>-1485.4129604999998</v>
      </c>
    </row>
    <row r="29" spans="1:11" ht="9.9" customHeight="1" x14ac:dyDescent="0.2">
      <c r="A29" s="8" t="s">
        <v>20</v>
      </c>
      <c r="B29" s="10">
        <v>145488.49509999997</v>
      </c>
      <c r="C29" s="10">
        <v>146835.83030500001</v>
      </c>
      <c r="D29" s="10">
        <f t="shared" ref="D29" si="8">SUM(D30:D32)</f>
        <v>150021.96100000001</v>
      </c>
      <c r="E29" s="10">
        <v>147671.63447800002</v>
      </c>
      <c r="F29" s="10">
        <v>144082</v>
      </c>
      <c r="G29" s="10">
        <v>145365.94500000004</v>
      </c>
      <c r="H29" s="10">
        <v>150101.6622015</v>
      </c>
      <c r="I29" s="10">
        <v>153888.58637389998</v>
      </c>
      <c r="J29" s="10">
        <v>157217.63986830003</v>
      </c>
      <c r="K29" s="10">
        <f t="shared" ref="K29" si="9">SUM(K30:K32)</f>
        <v>159843.12116949999</v>
      </c>
    </row>
    <row r="30" spans="1:11" ht="9.9" customHeight="1" x14ac:dyDescent="0.2">
      <c r="A30" s="2" t="s">
        <v>21</v>
      </c>
      <c r="B30" s="9">
        <v>81967.139099999986</v>
      </c>
      <c r="C30" s="9">
        <v>81880.782305000001</v>
      </c>
      <c r="D30" s="9">
        <v>85439.960999999996</v>
      </c>
      <c r="E30" s="9">
        <v>84201.496478000001</v>
      </c>
      <c r="F30" s="9">
        <v>81680</v>
      </c>
      <c r="G30" s="9">
        <v>82167.195000000007</v>
      </c>
      <c r="H30" s="9">
        <v>86006.924923999992</v>
      </c>
      <c r="I30" s="9">
        <v>87671.071602399985</v>
      </c>
      <c r="J30" s="9">
        <v>90969.222080799998</v>
      </c>
      <c r="K30" s="9">
        <f>'nach Ag min R22'!C108/1000</f>
        <v>94050.842989000012</v>
      </c>
    </row>
    <row r="31" spans="1:11" ht="9.9" customHeight="1" x14ac:dyDescent="0.2">
      <c r="A31" s="2" t="s">
        <v>22</v>
      </c>
      <c r="B31" s="9">
        <v>55971.233</v>
      </c>
      <c r="C31" s="9">
        <v>57596.358</v>
      </c>
      <c r="D31" s="9">
        <v>57140</v>
      </c>
      <c r="E31" s="9">
        <v>56540.658000000003</v>
      </c>
      <c r="F31" s="9">
        <v>55161</v>
      </c>
      <c r="G31" s="9">
        <v>55527.319000000003</v>
      </c>
      <c r="H31" s="9">
        <v>56332.071277499999</v>
      </c>
      <c r="I31" s="9">
        <v>58019.514771499998</v>
      </c>
      <c r="J31" s="9">
        <v>58054.247787500004</v>
      </c>
      <c r="K31" s="9">
        <f>'nach Ag min R22'!C149/1000</f>
        <v>57678.278180499998</v>
      </c>
    </row>
    <row r="32" spans="1:11" ht="9.9" customHeight="1" x14ac:dyDescent="0.2">
      <c r="A32" s="15" t="s">
        <v>23</v>
      </c>
      <c r="B32" s="16">
        <v>7550.1229999999996</v>
      </c>
      <c r="C32" s="16">
        <v>7358.69</v>
      </c>
      <c r="D32" s="16">
        <v>7442</v>
      </c>
      <c r="E32" s="16">
        <v>6929.48</v>
      </c>
      <c r="F32" s="16">
        <v>7241</v>
      </c>
      <c r="G32" s="16">
        <v>7671.4309999999996</v>
      </c>
      <c r="H32" s="16">
        <v>7762.6660000000002</v>
      </c>
      <c r="I32" s="16">
        <v>8198</v>
      </c>
      <c r="J32" s="16">
        <v>8194.17</v>
      </c>
      <c r="K32" s="16">
        <v>8114</v>
      </c>
    </row>
    <row r="34" spans="1:7" ht="22.5" customHeight="1" x14ac:dyDescent="0.2">
      <c r="A34" s="50" t="s">
        <v>452</v>
      </c>
      <c r="B34" s="50"/>
      <c r="C34" s="50"/>
      <c r="D34" s="50"/>
      <c r="E34" s="50"/>
      <c r="F34" s="50"/>
      <c r="G34" s="50"/>
    </row>
    <row r="35" spans="1:7" ht="33" customHeight="1" x14ac:dyDescent="0.2">
      <c r="A35" s="50" t="s">
        <v>464</v>
      </c>
      <c r="B35" s="50"/>
      <c r="C35" s="50"/>
      <c r="D35" s="50"/>
      <c r="E35" s="50"/>
      <c r="F35" s="50"/>
      <c r="G35" s="50"/>
    </row>
    <row r="36" spans="1:7" ht="9.9" customHeight="1" x14ac:dyDescent="0.2">
      <c r="A36" s="3" t="s">
        <v>0</v>
      </c>
    </row>
  </sheetData>
  <mergeCells count="3">
    <mergeCell ref="A1:B1"/>
    <mergeCell ref="A34:G34"/>
    <mergeCell ref="A35:G35"/>
  </mergeCells>
  <phoneticPr fontId="3" type="noConversion"/>
  <pageMargins left="0.79" right="0.79" top="0.98" bottom="0.98" header="0.5" footer="0.5"/>
  <pageSetup paperSize="9" scale="86" orientation="portrait" horizontalDpi="4294967292" verticalDpi="4294967292" r:id="rId1"/>
  <headerFooter alignWithMargins="0"/>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406DF-8F7E-4D2D-9550-EB1CAFFC5A9F}">
  <sheetPr>
    <outlinePr summaryBelow="0"/>
    <pageSetUpPr fitToPage="1"/>
  </sheetPr>
  <dimension ref="A1:P307"/>
  <sheetViews>
    <sheetView zoomScaleNormal="100" workbookViewId="0">
      <pane ySplit="9" topLeftCell="A221" activePane="bottomLeft" state="frozen"/>
      <selection pane="bottomLeft" activeCell="C236" sqref="C236"/>
    </sheetView>
  </sheetViews>
  <sheetFormatPr baseColWidth="10" defaultColWidth="10.36328125" defaultRowHeight="12.75" customHeight="1" outlineLevelRow="1" x14ac:dyDescent="0.25"/>
  <cols>
    <col min="1" max="1" width="19.36328125" style="21" bestFit="1" customWidth="1"/>
    <col min="2" max="2" width="49.453125" style="21" bestFit="1" customWidth="1"/>
    <col min="3" max="3" width="11.26953125" style="21" bestFit="1" customWidth="1"/>
    <col min="4" max="4" width="13.08984375" style="21" bestFit="1" customWidth="1"/>
    <col min="5" max="5" width="11.26953125" style="21" bestFit="1" customWidth="1"/>
    <col min="6" max="6" width="13.08984375" style="21" bestFit="1" customWidth="1"/>
    <col min="7" max="7" width="14.7265625" style="21" bestFit="1" customWidth="1"/>
    <col min="8" max="8" width="11.26953125" style="21" bestFit="1" customWidth="1"/>
    <col min="9" max="9" width="10.36328125" style="21" bestFit="1" customWidth="1"/>
    <col min="10" max="10" width="11.90625" style="21" bestFit="1" customWidth="1"/>
    <col min="11" max="11" width="11.26953125" style="21" bestFit="1" customWidth="1"/>
    <col min="12" max="12" width="10.36328125" style="21" bestFit="1" customWidth="1"/>
    <col min="13" max="13" width="11.90625" style="21" bestFit="1" customWidth="1"/>
    <col min="14" max="14" width="16.90625" style="21" bestFit="1" customWidth="1"/>
    <col min="15" max="15" width="10.36328125" style="21" bestFit="1" customWidth="1"/>
    <col min="16" max="16" width="13.6328125" style="21" bestFit="1" customWidth="1"/>
    <col min="17" max="24" width="10.90625" style="21" customWidth="1"/>
    <col min="25" max="16384" width="10.36328125" style="21"/>
  </cols>
  <sheetData>
    <row r="1" spans="1:16" ht="15" customHeight="1" x14ac:dyDescent="0.3">
      <c r="A1" s="19" t="str">
        <f>[1]Hilfstabelle!H37</f>
        <v>(sb-nsb-LV) Voranschlag - Finanzplan nach Aufgabengebieten (min)</v>
      </c>
      <c r="B1" s="20"/>
      <c r="C1" s="20"/>
      <c r="D1" s="20"/>
      <c r="E1" s="20"/>
      <c r="F1" s="20"/>
      <c r="G1" s="20"/>
      <c r="H1" s="20"/>
      <c r="I1" s="20"/>
    </row>
    <row r="2" spans="1:16" ht="15" customHeight="1" x14ac:dyDescent="0.3">
      <c r="A2" s="22" t="str">
        <f>[1]Hilfstabelle!H38</f>
        <v/>
      </c>
      <c r="H2" s="20"/>
      <c r="I2" s="20"/>
    </row>
    <row r="3" spans="1:16" ht="15" customHeight="1" outlineLevel="1" x14ac:dyDescent="0.3">
      <c r="A3" s="22" t="str">
        <f>[1]Hilfstabelle!H44</f>
        <v>Hinweis:</v>
      </c>
      <c r="H3" s="20"/>
      <c r="I3" s="20"/>
    </row>
    <row r="4" spans="1:16" ht="15" customHeight="1" outlineLevel="1" x14ac:dyDescent="0.3">
      <c r="A4" s="22" t="str">
        <f>[1]Hilfstabelle!H45</f>
        <v>Aufgrund des neuen FHG (Umsetzung der Motion Hegglin) wird ab dem Budgetzyklus 2023 / Rechnung 2023 neu das Merkmal Schuldenbremsrelevanz (sb/nsb/LV) verwendet.</v>
      </c>
      <c r="H4" s="20"/>
      <c r="I4" s="20"/>
    </row>
    <row r="5" spans="1:16" ht="15" customHeight="1" outlineLevel="1" x14ac:dyDescent="0.3">
      <c r="A5" s="22" t="str">
        <f>[1]Hilfstabelle!H46</f>
        <v>Bis und mit Budgetzyklus 2022 / Rechnung 2022 muss weiterhin das Merkmal Finanzierungswirksamkeit (fw/nf/LV) genutzt werden.</v>
      </c>
      <c r="H5" s="20"/>
      <c r="I5" s="20"/>
    </row>
    <row r="6" spans="1:16" ht="15" customHeight="1" outlineLevel="1" x14ac:dyDescent="0.3">
      <c r="A6" s="42" t="str">
        <f>[1]Hilfstabelle!H47</f>
        <v>Link zu den Detailinformationen</v>
      </c>
      <c r="H6" s="20"/>
      <c r="I6" s="20"/>
    </row>
    <row r="7" spans="1:16" ht="12.75" customHeight="1" x14ac:dyDescent="0.3">
      <c r="A7" s="23"/>
      <c r="B7" s="20"/>
      <c r="C7" s="20"/>
      <c r="D7" s="20"/>
      <c r="E7" s="20"/>
      <c r="F7" s="20"/>
      <c r="G7" s="20"/>
      <c r="H7" s="20"/>
      <c r="I7" s="20"/>
    </row>
    <row r="8" spans="1:16" ht="26.4" x14ac:dyDescent="0.25">
      <c r="A8" s="24" t="s">
        <v>28</v>
      </c>
      <c r="B8" s="24" t="s">
        <v>28</v>
      </c>
      <c r="C8" s="25" t="s">
        <v>484</v>
      </c>
      <c r="D8" s="25" t="s">
        <v>471</v>
      </c>
      <c r="E8" s="25" t="s">
        <v>465</v>
      </c>
      <c r="F8" s="25" t="s">
        <v>485</v>
      </c>
      <c r="G8" s="25" t="s">
        <v>486</v>
      </c>
      <c r="H8" s="25" t="s">
        <v>472</v>
      </c>
      <c r="I8" s="25" t="s">
        <v>466</v>
      </c>
      <c r="J8" s="25" t="s">
        <v>473</v>
      </c>
      <c r="K8" s="25" t="s">
        <v>487</v>
      </c>
      <c r="L8" s="25" t="s">
        <v>474</v>
      </c>
      <c r="M8" s="25" t="s">
        <v>488</v>
      </c>
      <c r="N8" s="25" t="s">
        <v>489</v>
      </c>
      <c r="O8" s="25" t="s">
        <v>490</v>
      </c>
      <c r="P8" s="25" t="s">
        <v>491</v>
      </c>
    </row>
    <row r="9" spans="1:16" ht="13.2" x14ac:dyDescent="0.25">
      <c r="A9" s="24" t="s">
        <v>29</v>
      </c>
      <c r="B9" s="24" t="s">
        <v>28</v>
      </c>
      <c r="C9" s="25" t="s">
        <v>30</v>
      </c>
      <c r="D9" s="25" t="s">
        <v>30</v>
      </c>
      <c r="E9" s="25" t="s">
        <v>30</v>
      </c>
      <c r="F9" s="25" t="s">
        <v>30</v>
      </c>
      <c r="G9" s="25" t="s">
        <v>30</v>
      </c>
      <c r="H9" s="25" t="s">
        <v>30</v>
      </c>
      <c r="I9" s="25" t="s">
        <v>30</v>
      </c>
      <c r="J9" s="25" t="s">
        <v>30</v>
      </c>
      <c r="K9" s="25" t="s">
        <v>30</v>
      </c>
      <c r="L9" s="25" t="s">
        <v>30</v>
      </c>
      <c r="M9" s="25" t="s">
        <v>30</v>
      </c>
      <c r="N9" s="25" t="s">
        <v>30</v>
      </c>
      <c r="O9" s="25" t="s">
        <v>30</v>
      </c>
      <c r="P9" s="25" t="s">
        <v>30</v>
      </c>
    </row>
    <row r="10" spans="1:16" ht="13.2" x14ac:dyDescent="0.25">
      <c r="A10" s="26" t="s">
        <v>31</v>
      </c>
      <c r="B10" s="27" t="s">
        <v>32</v>
      </c>
      <c r="C10" s="28">
        <v>80214626387.690002</v>
      </c>
      <c r="D10" s="28">
        <v>86172508500</v>
      </c>
      <c r="E10" s="28">
        <v>83716100200</v>
      </c>
      <c r="F10" s="28">
        <v>3580411700</v>
      </c>
      <c r="G10" s="28">
        <v>-80135688500</v>
      </c>
      <c r="H10" s="28">
        <v>87499115000</v>
      </c>
      <c r="I10" s="28">
        <v>3581983000</v>
      </c>
      <c r="J10" s="28">
        <v>-83917132000</v>
      </c>
      <c r="K10" s="28">
        <v>89537137100</v>
      </c>
      <c r="L10" s="28">
        <v>3578135700</v>
      </c>
      <c r="M10" s="28">
        <v>-85959001400</v>
      </c>
      <c r="N10" s="28">
        <v>90432508471</v>
      </c>
      <c r="O10" s="28">
        <v>3578742400</v>
      </c>
      <c r="P10" s="28">
        <v>-86853766071</v>
      </c>
    </row>
    <row r="11" spans="1:16" ht="13.2" x14ac:dyDescent="0.25">
      <c r="A11" s="29" t="s">
        <v>33</v>
      </c>
      <c r="B11" s="30" t="s">
        <v>34</v>
      </c>
      <c r="C11" s="28">
        <v>3354277959.3908801</v>
      </c>
      <c r="D11" s="28">
        <v>3487580243.7490001</v>
      </c>
      <c r="E11" s="28">
        <v>3432758540.8150001</v>
      </c>
      <c r="F11" s="28"/>
      <c r="G11" s="28">
        <v>-3432758540.8150001</v>
      </c>
      <c r="H11" s="28">
        <v>3416533024.2010002</v>
      </c>
      <c r="I11" s="28"/>
      <c r="J11" s="28">
        <v>-3416533024.2010002</v>
      </c>
      <c r="K11" s="28">
        <v>3413031938.0029998</v>
      </c>
      <c r="L11" s="28"/>
      <c r="M11" s="28">
        <v>-3413031938.0029998</v>
      </c>
      <c r="N11" s="28">
        <v>3447162257.3830299</v>
      </c>
      <c r="O11" s="28"/>
      <c r="P11" s="28">
        <v>-3447162257.3830299</v>
      </c>
    </row>
    <row r="12" spans="1:16" ht="13.2" x14ac:dyDescent="0.25">
      <c r="A12" s="31" t="s">
        <v>35</v>
      </c>
      <c r="B12" s="32" t="s">
        <v>36</v>
      </c>
      <c r="C12" s="28">
        <v>343373677.43643999</v>
      </c>
      <c r="D12" s="28">
        <v>375190982.60600001</v>
      </c>
      <c r="E12" s="28">
        <v>378270585.01999998</v>
      </c>
      <c r="F12" s="28"/>
      <c r="G12" s="28">
        <v>-378270585.01999998</v>
      </c>
      <c r="H12" s="28">
        <v>377379167.97899997</v>
      </c>
      <c r="I12" s="28"/>
      <c r="J12" s="28">
        <v>-377379167.97899997</v>
      </c>
      <c r="K12" s="28">
        <v>378573812.963</v>
      </c>
      <c r="L12" s="28"/>
      <c r="M12" s="28">
        <v>-378573812.963</v>
      </c>
      <c r="N12" s="28">
        <v>382359551.09263003</v>
      </c>
      <c r="O12" s="28"/>
      <c r="P12" s="28">
        <v>-382359551.09263003</v>
      </c>
    </row>
    <row r="13" spans="1:16" ht="13.2" x14ac:dyDescent="0.25">
      <c r="A13" s="33" t="s">
        <v>37</v>
      </c>
      <c r="B13" s="34" t="s">
        <v>38</v>
      </c>
      <c r="C13" s="28">
        <v>136279373.06775999</v>
      </c>
      <c r="D13" s="28">
        <v>144526817.22299999</v>
      </c>
      <c r="E13" s="28">
        <v>144503928.92500001</v>
      </c>
      <c r="F13" s="28"/>
      <c r="G13" s="28">
        <v>-144503928.92500001</v>
      </c>
      <c r="H13" s="28">
        <v>143245419.91299999</v>
      </c>
      <c r="I13" s="28"/>
      <c r="J13" s="28">
        <v>-143245419.91299999</v>
      </c>
      <c r="K13" s="28">
        <v>144017558.266</v>
      </c>
      <c r="L13" s="28"/>
      <c r="M13" s="28">
        <v>-144017558.266</v>
      </c>
      <c r="N13" s="28">
        <v>145457733.84865999</v>
      </c>
      <c r="O13" s="28"/>
      <c r="P13" s="28">
        <v>-145457733.84865999</v>
      </c>
    </row>
    <row r="14" spans="1:16" ht="13.2" x14ac:dyDescent="0.25">
      <c r="A14" s="33" t="s">
        <v>39</v>
      </c>
      <c r="B14" s="34" t="s">
        <v>40</v>
      </c>
      <c r="C14" s="28">
        <v>9943522.3438399993</v>
      </c>
      <c r="D14" s="28">
        <v>12422413.562000001</v>
      </c>
      <c r="E14" s="28">
        <v>12531921.324999999</v>
      </c>
      <c r="F14" s="28"/>
      <c r="G14" s="28">
        <v>-12531921.324999999</v>
      </c>
      <c r="H14" s="28">
        <v>12638095.484999999</v>
      </c>
      <c r="I14" s="28"/>
      <c r="J14" s="28">
        <v>-12638095.484999999</v>
      </c>
      <c r="K14" s="28">
        <v>12752575.948000001</v>
      </c>
      <c r="L14" s="28"/>
      <c r="M14" s="28">
        <v>-12752575.948000001</v>
      </c>
      <c r="N14" s="28">
        <v>12880101.70748</v>
      </c>
      <c r="O14" s="28"/>
      <c r="P14" s="28">
        <v>-12880101.70748</v>
      </c>
    </row>
    <row r="15" spans="1:16" ht="13.2" x14ac:dyDescent="0.25">
      <c r="A15" s="33" t="s">
        <v>41</v>
      </c>
      <c r="B15" s="34" t="s">
        <v>42</v>
      </c>
      <c r="C15" s="28">
        <v>61562752.765759997</v>
      </c>
      <c r="D15" s="28">
        <v>63516955.153999999</v>
      </c>
      <c r="E15" s="28">
        <v>64063848.299999997</v>
      </c>
      <c r="F15" s="28"/>
      <c r="G15" s="28">
        <v>-64063848.299999997</v>
      </c>
      <c r="H15" s="28">
        <v>64043672.800999999</v>
      </c>
      <c r="I15" s="28"/>
      <c r="J15" s="28">
        <v>-64043672.800999999</v>
      </c>
      <c r="K15" s="28">
        <v>63368935.728</v>
      </c>
      <c r="L15" s="28"/>
      <c r="M15" s="28">
        <v>-63368935.728</v>
      </c>
      <c r="N15" s="28">
        <v>64002625.085280001</v>
      </c>
      <c r="O15" s="28"/>
      <c r="P15" s="28">
        <v>-64002625.085280001</v>
      </c>
    </row>
    <row r="16" spans="1:16" ht="13.2" x14ac:dyDescent="0.25">
      <c r="A16" s="33" t="s">
        <v>43</v>
      </c>
      <c r="B16" s="34" t="s">
        <v>44</v>
      </c>
      <c r="C16" s="28">
        <v>135588029.25907999</v>
      </c>
      <c r="D16" s="28">
        <v>154724796.667</v>
      </c>
      <c r="E16" s="28">
        <v>157170886.47</v>
      </c>
      <c r="F16" s="28"/>
      <c r="G16" s="28">
        <v>-157170886.47</v>
      </c>
      <c r="H16" s="28">
        <v>157451979.78</v>
      </c>
      <c r="I16" s="28"/>
      <c r="J16" s="28">
        <v>-157451979.78</v>
      </c>
      <c r="K16" s="28">
        <v>158434743.021</v>
      </c>
      <c r="L16" s="28"/>
      <c r="M16" s="28">
        <v>-158434743.021</v>
      </c>
      <c r="N16" s="28">
        <v>160019090.45120999</v>
      </c>
      <c r="O16" s="28"/>
      <c r="P16" s="28">
        <v>-160019090.45120999</v>
      </c>
    </row>
    <row r="17" spans="1:16" ht="13.2" x14ac:dyDescent="0.25">
      <c r="A17" s="31" t="s">
        <v>45</v>
      </c>
      <c r="B17" s="32" t="s">
        <v>46</v>
      </c>
      <c r="C17" s="28">
        <v>595586389.16152</v>
      </c>
      <c r="D17" s="28">
        <v>623316734.77100003</v>
      </c>
      <c r="E17" s="28">
        <v>608361378.50999999</v>
      </c>
      <c r="F17" s="28"/>
      <c r="G17" s="28">
        <v>-608361378.50999999</v>
      </c>
      <c r="H17" s="28">
        <v>603117906.77999997</v>
      </c>
      <c r="I17" s="28"/>
      <c r="J17" s="28">
        <v>-603117906.77999997</v>
      </c>
      <c r="K17" s="28">
        <v>600222662.03900003</v>
      </c>
      <c r="L17" s="28"/>
      <c r="M17" s="28">
        <v>-600222662.03900003</v>
      </c>
      <c r="N17" s="28">
        <v>606224888.65938997</v>
      </c>
      <c r="O17" s="28"/>
      <c r="P17" s="28">
        <v>-606224888.65938997</v>
      </c>
    </row>
    <row r="18" spans="1:16" ht="13.2" x14ac:dyDescent="0.25">
      <c r="A18" s="33" t="s">
        <v>47</v>
      </c>
      <c r="B18" s="34" t="s">
        <v>48</v>
      </c>
      <c r="C18" s="28">
        <v>595586389.16152</v>
      </c>
      <c r="D18" s="28">
        <v>623316734.77100003</v>
      </c>
      <c r="E18" s="28">
        <v>608361378.50999999</v>
      </c>
      <c r="F18" s="28"/>
      <c r="G18" s="28">
        <v>-608361378.50999999</v>
      </c>
      <c r="H18" s="28">
        <v>603117906.77999997</v>
      </c>
      <c r="I18" s="28"/>
      <c r="J18" s="28">
        <v>-603117906.77999997</v>
      </c>
      <c r="K18" s="28">
        <v>600222662.03900003</v>
      </c>
      <c r="L18" s="28"/>
      <c r="M18" s="28">
        <v>-600222662.03900003</v>
      </c>
      <c r="N18" s="28">
        <v>606224888.65938997</v>
      </c>
      <c r="O18" s="28"/>
      <c r="P18" s="28">
        <v>-606224888.65938997</v>
      </c>
    </row>
    <row r="19" spans="1:16" ht="13.2" x14ac:dyDescent="0.25">
      <c r="A19" s="31" t="s">
        <v>49</v>
      </c>
      <c r="B19" s="32" t="s">
        <v>50</v>
      </c>
      <c r="C19" s="28">
        <v>117738122.77264</v>
      </c>
      <c r="D19" s="28">
        <v>222111840.491</v>
      </c>
      <c r="E19" s="28">
        <v>183751359.655</v>
      </c>
      <c r="F19" s="28"/>
      <c r="G19" s="28">
        <v>-183751359.655</v>
      </c>
      <c r="H19" s="28">
        <v>181928859.92699999</v>
      </c>
      <c r="I19" s="28"/>
      <c r="J19" s="28">
        <v>-181928859.92699999</v>
      </c>
      <c r="K19" s="28">
        <v>223798169.625</v>
      </c>
      <c r="L19" s="28"/>
      <c r="M19" s="28">
        <v>-223798169.625</v>
      </c>
      <c r="N19" s="28">
        <v>226036151.32124999</v>
      </c>
      <c r="O19" s="28"/>
      <c r="P19" s="28">
        <v>-226036151.32124999</v>
      </c>
    </row>
    <row r="20" spans="1:16" ht="13.2" x14ac:dyDescent="0.25">
      <c r="A20" s="33" t="s">
        <v>51</v>
      </c>
      <c r="B20" s="34" t="s">
        <v>52</v>
      </c>
      <c r="C20" s="28">
        <v>55364312.954159997</v>
      </c>
      <c r="D20" s="28">
        <v>61088928.329999998</v>
      </c>
      <c r="E20" s="28">
        <v>60957066.780000001</v>
      </c>
      <c r="F20" s="28"/>
      <c r="G20" s="28">
        <v>-60957066.780000001</v>
      </c>
      <c r="H20" s="28">
        <v>58998340.277999997</v>
      </c>
      <c r="I20" s="28"/>
      <c r="J20" s="28">
        <v>-58998340.277999997</v>
      </c>
      <c r="K20" s="28">
        <v>59119092.468000002</v>
      </c>
      <c r="L20" s="28"/>
      <c r="M20" s="28">
        <v>-59119092.468000002</v>
      </c>
      <c r="N20" s="28">
        <v>59710283.392679997</v>
      </c>
      <c r="O20" s="28"/>
      <c r="P20" s="28">
        <v>-59710283.392679997</v>
      </c>
    </row>
    <row r="21" spans="1:16" ht="13.2" x14ac:dyDescent="0.25">
      <c r="A21" s="33" t="s">
        <v>53</v>
      </c>
      <c r="B21" s="34" t="s">
        <v>54</v>
      </c>
      <c r="C21" s="28">
        <v>30290481.06904</v>
      </c>
      <c r="D21" s="28">
        <v>33546365.429000001</v>
      </c>
      <c r="E21" s="28">
        <v>34279268.240000002</v>
      </c>
      <c r="F21" s="28"/>
      <c r="G21" s="28">
        <v>-34279268.240000002</v>
      </c>
      <c r="H21" s="28">
        <v>34898849.526000001</v>
      </c>
      <c r="I21" s="28"/>
      <c r="J21" s="28">
        <v>-34898849.526000001</v>
      </c>
      <c r="K21" s="28">
        <v>34588376.5</v>
      </c>
      <c r="L21" s="28"/>
      <c r="M21" s="28">
        <v>-34588376.5</v>
      </c>
      <c r="N21" s="28">
        <v>34934260.265000001</v>
      </c>
      <c r="O21" s="28"/>
      <c r="P21" s="28">
        <v>-34934260.265000001</v>
      </c>
    </row>
    <row r="22" spans="1:16" ht="13.2" x14ac:dyDescent="0.25">
      <c r="A22" s="33" t="s">
        <v>55</v>
      </c>
      <c r="B22" s="34" t="s">
        <v>56</v>
      </c>
      <c r="C22" s="28">
        <v>32083328.749439999</v>
      </c>
      <c r="D22" s="28">
        <v>127476546.73199999</v>
      </c>
      <c r="E22" s="28">
        <v>88515024.635000005</v>
      </c>
      <c r="F22" s="28"/>
      <c r="G22" s="28">
        <v>-88515024.635000005</v>
      </c>
      <c r="H22" s="28">
        <v>88031670.122999996</v>
      </c>
      <c r="I22" s="28"/>
      <c r="J22" s="28">
        <v>-88031670.122999996</v>
      </c>
      <c r="K22" s="28">
        <v>130090700.65700002</v>
      </c>
      <c r="L22" s="28"/>
      <c r="M22" s="28">
        <v>-130090700.65700002</v>
      </c>
      <c r="N22" s="28">
        <v>131391607.66357</v>
      </c>
      <c r="O22" s="28"/>
      <c r="P22" s="28">
        <v>-131391607.66357</v>
      </c>
    </row>
    <row r="23" spans="1:16" ht="13.2" x14ac:dyDescent="0.25">
      <c r="A23" s="31" t="s">
        <v>57</v>
      </c>
      <c r="B23" s="32" t="s">
        <v>58</v>
      </c>
      <c r="C23" s="28">
        <v>1590538130.3948801</v>
      </c>
      <c r="D23" s="28">
        <v>1490142975.431</v>
      </c>
      <c r="E23" s="28">
        <v>1494849131.665</v>
      </c>
      <c r="F23" s="28"/>
      <c r="G23" s="28">
        <v>-1494849131.665</v>
      </c>
      <c r="H23" s="28">
        <v>1492351281.4189999</v>
      </c>
      <c r="I23" s="28"/>
      <c r="J23" s="28">
        <v>-1492351281.4189999</v>
      </c>
      <c r="K23" s="28">
        <v>1460723623.5739999</v>
      </c>
      <c r="L23" s="28"/>
      <c r="M23" s="28">
        <v>-1460723623.5739999</v>
      </c>
      <c r="N23" s="28">
        <v>1475330859.8097401</v>
      </c>
      <c r="O23" s="28"/>
      <c r="P23" s="28">
        <v>-1475330859.8097401</v>
      </c>
    </row>
    <row r="24" spans="1:16" ht="13.2" x14ac:dyDescent="0.25">
      <c r="A24" s="33" t="s">
        <v>59</v>
      </c>
      <c r="B24" s="34" t="s">
        <v>60</v>
      </c>
      <c r="C24" s="28">
        <v>13928763.995519999</v>
      </c>
      <c r="D24" s="28">
        <v>16154008.764</v>
      </c>
      <c r="E24" s="28">
        <v>16702813.925000001</v>
      </c>
      <c r="F24" s="28"/>
      <c r="G24" s="28">
        <v>-16702813.925000001</v>
      </c>
      <c r="H24" s="28">
        <v>16837474.965</v>
      </c>
      <c r="I24" s="28"/>
      <c r="J24" s="28">
        <v>-16837474.965</v>
      </c>
      <c r="K24" s="28">
        <v>17162187.267000001</v>
      </c>
      <c r="L24" s="28"/>
      <c r="M24" s="28">
        <v>-17162187.267000001</v>
      </c>
      <c r="N24" s="28">
        <v>17333809.139669999</v>
      </c>
      <c r="O24" s="28"/>
      <c r="P24" s="28">
        <v>-17333809.139669999</v>
      </c>
    </row>
    <row r="25" spans="1:16" ht="13.2" x14ac:dyDescent="0.25">
      <c r="A25" s="33" t="s">
        <v>61</v>
      </c>
      <c r="B25" s="34" t="s">
        <v>62</v>
      </c>
      <c r="C25" s="28">
        <v>835838381.18232</v>
      </c>
      <c r="D25" s="28">
        <v>730530610.19000006</v>
      </c>
      <c r="E25" s="28">
        <v>720544304.83000004</v>
      </c>
      <c r="F25" s="28"/>
      <c r="G25" s="28">
        <v>-720544304.83000004</v>
      </c>
      <c r="H25" s="28">
        <v>716684818.81400001</v>
      </c>
      <c r="I25" s="28"/>
      <c r="J25" s="28">
        <v>-716684818.81400001</v>
      </c>
      <c r="K25" s="28">
        <v>712462866.88199997</v>
      </c>
      <c r="L25" s="28"/>
      <c r="M25" s="28">
        <v>-712462866.88199997</v>
      </c>
      <c r="N25" s="28">
        <v>719587495.55081999</v>
      </c>
      <c r="O25" s="28"/>
      <c r="P25" s="28">
        <v>-719587495.55081999</v>
      </c>
    </row>
    <row r="26" spans="1:16" ht="13.2" x14ac:dyDescent="0.25">
      <c r="A26" s="33" t="s">
        <v>63</v>
      </c>
      <c r="B26" s="34" t="s">
        <v>64</v>
      </c>
      <c r="C26" s="28">
        <v>726234168.09456003</v>
      </c>
      <c r="D26" s="28">
        <v>728571865.87699997</v>
      </c>
      <c r="E26" s="28">
        <v>742669979.90999997</v>
      </c>
      <c r="F26" s="28"/>
      <c r="G26" s="28">
        <v>-742669979.90999997</v>
      </c>
      <c r="H26" s="28">
        <v>743727625.75300002</v>
      </c>
      <c r="I26" s="28"/>
      <c r="J26" s="28">
        <v>-743727625.75300002</v>
      </c>
      <c r="K26" s="28">
        <v>715869944.15900004</v>
      </c>
      <c r="L26" s="28"/>
      <c r="M26" s="28">
        <v>-715869944.15900004</v>
      </c>
      <c r="N26" s="28">
        <v>723028643.60058999</v>
      </c>
      <c r="O26" s="28"/>
      <c r="P26" s="28">
        <v>-723028643.60058999</v>
      </c>
    </row>
    <row r="27" spans="1:16" ht="13.2" x14ac:dyDescent="0.25">
      <c r="A27" s="33" t="s">
        <v>65</v>
      </c>
      <c r="B27" s="34" t="s">
        <v>66</v>
      </c>
      <c r="C27" s="28">
        <v>14536817.122479999</v>
      </c>
      <c r="D27" s="28">
        <v>14886490.6</v>
      </c>
      <c r="E27" s="28">
        <v>14932033</v>
      </c>
      <c r="F27" s="28"/>
      <c r="G27" s="28">
        <v>-14932033</v>
      </c>
      <c r="H27" s="28">
        <v>15101361.887</v>
      </c>
      <c r="I27" s="28"/>
      <c r="J27" s="28">
        <v>-15101361.887</v>
      </c>
      <c r="K27" s="28">
        <v>15228625.266000001</v>
      </c>
      <c r="L27" s="28"/>
      <c r="M27" s="28">
        <v>-15228625.266000001</v>
      </c>
      <c r="N27" s="28">
        <v>15380911.51866</v>
      </c>
      <c r="O27" s="28"/>
      <c r="P27" s="28">
        <v>-15380911.51866</v>
      </c>
    </row>
    <row r="28" spans="1:16" ht="13.2" x14ac:dyDescent="0.25">
      <c r="A28" s="31" t="s">
        <v>67</v>
      </c>
      <c r="B28" s="32" t="s">
        <v>68</v>
      </c>
      <c r="C28" s="28">
        <v>345906315.02258003</v>
      </c>
      <c r="D28" s="28">
        <v>363839553.95700002</v>
      </c>
      <c r="E28" s="28">
        <v>356730707.48000002</v>
      </c>
      <c r="F28" s="28"/>
      <c r="G28" s="28">
        <v>-356730707.48000002</v>
      </c>
      <c r="H28" s="28">
        <v>348814563.32099998</v>
      </c>
      <c r="I28" s="28"/>
      <c r="J28" s="28">
        <v>-348814563.32099998</v>
      </c>
      <c r="K28" s="28">
        <v>338017887.08399999</v>
      </c>
      <c r="L28" s="28"/>
      <c r="M28" s="28">
        <v>-338017887.08399999</v>
      </c>
      <c r="N28" s="28">
        <v>341398065.95484</v>
      </c>
      <c r="O28" s="28"/>
      <c r="P28" s="28">
        <v>-341398065.95484</v>
      </c>
    </row>
    <row r="29" spans="1:16" ht="13.2" x14ac:dyDescent="0.25">
      <c r="A29" s="33" t="s">
        <v>69</v>
      </c>
      <c r="B29" s="34" t="s">
        <v>70</v>
      </c>
      <c r="C29" s="28">
        <v>156612450.95914</v>
      </c>
      <c r="D29" s="28">
        <v>157235529.634</v>
      </c>
      <c r="E29" s="28">
        <v>154901474.16999999</v>
      </c>
      <c r="F29" s="28"/>
      <c r="G29" s="28">
        <v>-154901474.16999999</v>
      </c>
      <c r="H29" s="28">
        <v>151375195.06600001</v>
      </c>
      <c r="I29" s="28"/>
      <c r="J29" s="28">
        <v>-151375195.06600001</v>
      </c>
      <c r="K29" s="28">
        <v>148173555.69800001</v>
      </c>
      <c r="L29" s="28"/>
      <c r="M29" s="28">
        <v>-148173555.69800001</v>
      </c>
      <c r="N29" s="28">
        <v>149655291.25498</v>
      </c>
      <c r="O29" s="28"/>
      <c r="P29" s="28">
        <v>-149655291.25498</v>
      </c>
    </row>
    <row r="30" spans="1:16" ht="13.2" x14ac:dyDescent="0.25">
      <c r="A30" s="33" t="s">
        <v>71</v>
      </c>
      <c r="B30" s="34" t="s">
        <v>72</v>
      </c>
      <c r="C30" s="28">
        <v>113862715.62864</v>
      </c>
      <c r="D30" s="28">
        <v>124133953.86900002</v>
      </c>
      <c r="E30" s="28">
        <v>119126933.69499999</v>
      </c>
      <c r="F30" s="28"/>
      <c r="G30" s="28">
        <v>-119126933.69499999</v>
      </c>
      <c r="H30" s="28">
        <v>115433382.26700002</v>
      </c>
      <c r="I30" s="28"/>
      <c r="J30" s="28">
        <v>-115433382.26700002</v>
      </c>
      <c r="K30" s="28">
        <v>112146373.02</v>
      </c>
      <c r="L30" s="28"/>
      <c r="M30" s="28">
        <v>-112146373.02</v>
      </c>
      <c r="N30" s="28">
        <v>113267836.7502</v>
      </c>
      <c r="O30" s="28"/>
      <c r="P30" s="28">
        <v>-113267836.7502</v>
      </c>
    </row>
    <row r="31" spans="1:16" ht="13.2" x14ac:dyDescent="0.25">
      <c r="A31" s="33" t="s">
        <v>73</v>
      </c>
      <c r="B31" s="34" t="s">
        <v>74</v>
      </c>
      <c r="C31" s="28">
        <v>75431148.434799999</v>
      </c>
      <c r="D31" s="28">
        <v>82470070.453999996</v>
      </c>
      <c r="E31" s="28">
        <v>82702299.614999995</v>
      </c>
      <c r="F31" s="28"/>
      <c r="G31" s="28">
        <v>-82702299.614999995</v>
      </c>
      <c r="H31" s="28">
        <v>82005985.988000005</v>
      </c>
      <c r="I31" s="28"/>
      <c r="J31" s="28">
        <v>-82005985.988000005</v>
      </c>
      <c r="K31" s="28">
        <v>77697958.365999997</v>
      </c>
      <c r="L31" s="28"/>
      <c r="M31" s="28">
        <v>-77697958.365999997</v>
      </c>
      <c r="N31" s="28">
        <v>78474937.949660003</v>
      </c>
      <c r="O31" s="28"/>
      <c r="P31" s="28">
        <v>-78474937.949660003</v>
      </c>
    </row>
    <row r="32" spans="1:16" ht="13.2" x14ac:dyDescent="0.25">
      <c r="A32" s="31" t="s">
        <v>75</v>
      </c>
      <c r="B32" s="32" t="s">
        <v>76</v>
      </c>
      <c r="C32" s="28">
        <v>102234645.28015999</v>
      </c>
      <c r="D32" s="28">
        <v>114397469.32799999</v>
      </c>
      <c r="E32" s="28">
        <v>111450716.84999999</v>
      </c>
      <c r="F32" s="28"/>
      <c r="G32" s="28">
        <v>-111450716.84999999</v>
      </c>
      <c r="H32" s="28">
        <v>107956850.338</v>
      </c>
      <c r="I32" s="28"/>
      <c r="J32" s="28">
        <v>-107956850.338</v>
      </c>
      <c r="K32" s="28">
        <v>105244272.34299999</v>
      </c>
      <c r="L32" s="28"/>
      <c r="M32" s="28">
        <v>-105244272.34299999</v>
      </c>
      <c r="N32" s="28">
        <v>106296715.06643</v>
      </c>
      <c r="O32" s="28"/>
      <c r="P32" s="28">
        <v>-106296715.06643</v>
      </c>
    </row>
    <row r="33" spans="1:16" ht="13.2" x14ac:dyDescent="0.25">
      <c r="A33" s="33" t="s">
        <v>77</v>
      </c>
      <c r="B33" s="34" t="s">
        <v>76</v>
      </c>
      <c r="C33" s="28">
        <v>102234645.28015999</v>
      </c>
      <c r="D33" s="28">
        <v>114397469.32799999</v>
      </c>
      <c r="E33" s="28">
        <v>111450716.84999999</v>
      </c>
      <c r="F33" s="28"/>
      <c r="G33" s="28">
        <v>-111450716.84999999</v>
      </c>
      <c r="H33" s="28">
        <v>107956850.338</v>
      </c>
      <c r="I33" s="28"/>
      <c r="J33" s="28">
        <v>-107956850.338</v>
      </c>
      <c r="K33" s="28">
        <v>105244272.34299999</v>
      </c>
      <c r="L33" s="28"/>
      <c r="M33" s="28">
        <v>-105244272.34299999</v>
      </c>
      <c r="N33" s="28">
        <v>106296715.06643</v>
      </c>
      <c r="O33" s="28"/>
      <c r="P33" s="28">
        <v>-106296715.06643</v>
      </c>
    </row>
    <row r="34" spans="1:16" ht="13.2" x14ac:dyDescent="0.25">
      <c r="A34" s="31" t="s">
        <v>78</v>
      </c>
      <c r="B34" s="32" t="s">
        <v>79</v>
      </c>
      <c r="C34" s="28">
        <v>258900679.32266</v>
      </c>
      <c r="D34" s="28">
        <v>298580687.16500002</v>
      </c>
      <c r="E34" s="28">
        <v>299344661.63499999</v>
      </c>
      <c r="F34" s="28"/>
      <c r="G34" s="28">
        <v>-299344661.63499999</v>
      </c>
      <c r="H34" s="28">
        <v>304984394.43699998</v>
      </c>
      <c r="I34" s="28"/>
      <c r="J34" s="28">
        <v>-304984394.43699998</v>
      </c>
      <c r="K34" s="28">
        <v>306451510.375</v>
      </c>
      <c r="L34" s="28"/>
      <c r="M34" s="28">
        <v>-306451510.375</v>
      </c>
      <c r="N34" s="28">
        <v>309516025.47874999</v>
      </c>
      <c r="O34" s="28"/>
      <c r="P34" s="28">
        <v>-309516025.47874999</v>
      </c>
    </row>
    <row r="35" spans="1:16" ht="13.2" x14ac:dyDescent="0.25">
      <c r="A35" s="33" t="s">
        <v>80</v>
      </c>
      <c r="B35" s="34" t="s">
        <v>81</v>
      </c>
      <c r="C35" s="28">
        <v>193384163.18024001</v>
      </c>
      <c r="D35" s="28">
        <v>222065965.98899999</v>
      </c>
      <c r="E35" s="28">
        <v>221682818.71000001</v>
      </c>
      <c r="F35" s="28"/>
      <c r="G35" s="28">
        <v>-221682818.71000001</v>
      </c>
      <c r="H35" s="28">
        <v>226759878.81099999</v>
      </c>
      <c r="I35" s="28"/>
      <c r="J35" s="28">
        <v>-226759878.81099999</v>
      </c>
      <c r="K35" s="28">
        <v>227636648.97499999</v>
      </c>
      <c r="L35" s="28"/>
      <c r="M35" s="28">
        <v>-227636648.97499999</v>
      </c>
      <c r="N35" s="28">
        <v>229913015.46474999</v>
      </c>
      <c r="O35" s="28"/>
      <c r="P35" s="28">
        <v>-229913015.46474999</v>
      </c>
    </row>
    <row r="36" spans="1:16" ht="13.2" x14ac:dyDescent="0.25">
      <c r="A36" s="33" t="s">
        <v>82</v>
      </c>
      <c r="B36" s="34" t="s">
        <v>83</v>
      </c>
      <c r="C36" s="28">
        <v>864038.65657999995</v>
      </c>
      <c r="D36" s="28">
        <v>817546.37699999998</v>
      </c>
      <c r="E36" s="28">
        <v>844138.15</v>
      </c>
      <c r="F36" s="28"/>
      <c r="G36" s="28">
        <v>-844138.15</v>
      </c>
      <c r="H36" s="28">
        <v>851299.87</v>
      </c>
      <c r="I36" s="28"/>
      <c r="J36" s="28">
        <v>-851299.87</v>
      </c>
      <c r="K36" s="28">
        <v>858288.33</v>
      </c>
      <c r="L36" s="28"/>
      <c r="M36" s="28">
        <v>-858288.33</v>
      </c>
      <c r="N36" s="28">
        <v>866871.21329999994</v>
      </c>
      <c r="O36" s="28"/>
      <c r="P36" s="28">
        <v>-866871.21329999994</v>
      </c>
    </row>
    <row r="37" spans="1:16" ht="13.2" x14ac:dyDescent="0.25">
      <c r="A37" s="33" t="s">
        <v>84</v>
      </c>
      <c r="B37" s="34" t="s">
        <v>85</v>
      </c>
      <c r="C37" s="28">
        <v>64652477.48584</v>
      </c>
      <c r="D37" s="28">
        <v>75697174.798999995</v>
      </c>
      <c r="E37" s="28">
        <v>76817704.775000006</v>
      </c>
      <c r="F37" s="28"/>
      <c r="G37" s="28">
        <v>-76817704.775000006</v>
      </c>
      <c r="H37" s="28">
        <v>77373215.755999997</v>
      </c>
      <c r="I37" s="28"/>
      <c r="J37" s="28">
        <v>-77373215.755999997</v>
      </c>
      <c r="K37" s="28">
        <v>77956573.069999993</v>
      </c>
      <c r="L37" s="28"/>
      <c r="M37" s="28">
        <v>-77956573.069999993</v>
      </c>
      <c r="N37" s="28">
        <v>78736138.800699994</v>
      </c>
      <c r="O37" s="28"/>
      <c r="P37" s="28">
        <v>-78736138.800699994</v>
      </c>
    </row>
    <row r="38" spans="1:16" ht="13.2" x14ac:dyDescent="0.25">
      <c r="A38" s="29" t="s">
        <v>86</v>
      </c>
      <c r="B38" s="30" t="s">
        <v>87</v>
      </c>
      <c r="C38" s="28">
        <v>3817853653.3077207</v>
      </c>
      <c r="D38" s="28">
        <v>3811241645.9920001</v>
      </c>
      <c r="E38" s="28">
        <v>3854468425.8300004</v>
      </c>
      <c r="F38" s="28">
        <v>8352700</v>
      </c>
      <c r="G38" s="28">
        <v>-3846115725.8299999</v>
      </c>
      <c r="H38" s="28">
        <v>3882495114.1690001</v>
      </c>
      <c r="I38" s="28">
        <v>8365100</v>
      </c>
      <c r="J38" s="28">
        <v>-3874130014.1690001</v>
      </c>
      <c r="K38" s="28">
        <v>3947435778.8239994</v>
      </c>
      <c r="L38" s="28">
        <v>8379200</v>
      </c>
      <c r="M38" s="28">
        <v>-3939056578.8239994</v>
      </c>
      <c r="N38" s="28">
        <v>3986910136.6122398</v>
      </c>
      <c r="O38" s="28">
        <v>8407700</v>
      </c>
      <c r="P38" s="28">
        <v>-3978502436.6122398</v>
      </c>
    </row>
    <row r="39" spans="1:16" ht="13.2" x14ac:dyDescent="0.25">
      <c r="A39" s="31" t="s">
        <v>88</v>
      </c>
      <c r="B39" s="32" t="s">
        <v>89</v>
      </c>
      <c r="C39" s="28">
        <v>703850470.88144004</v>
      </c>
      <c r="D39" s="28">
        <v>782624553.28299999</v>
      </c>
      <c r="E39" s="28">
        <v>755739114.67999995</v>
      </c>
      <c r="F39" s="28"/>
      <c r="G39" s="28">
        <v>-755739114.67999995</v>
      </c>
      <c r="H39" s="28">
        <v>724459704.171</v>
      </c>
      <c r="I39" s="28"/>
      <c r="J39" s="28">
        <v>-724459704.171</v>
      </c>
      <c r="K39" s="28">
        <v>704845266.81400001</v>
      </c>
      <c r="L39" s="28"/>
      <c r="M39" s="28">
        <v>-704845266.81400001</v>
      </c>
      <c r="N39" s="28">
        <v>711893719.48213995</v>
      </c>
      <c r="O39" s="28"/>
      <c r="P39" s="28">
        <v>-711893719.48213995</v>
      </c>
    </row>
    <row r="40" spans="1:16" ht="13.2" x14ac:dyDescent="0.25">
      <c r="A40" s="33" t="s">
        <v>90</v>
      </c>
      <c r="B40" s="34" t="s">
        <v>91</v>
      </c>
      <c r="C40" s="28">
        <v>161259861.713</v>
      </c>
      <c r="D40" s="28">
        <v>237465635.22200003</v>
      </c>
      <c r="E40" s="28">
        <v>198639078.625</v>
      </c>
      <c r="F40" s="28"/>
      <c r="G40" s="28">
        <v>-198639078.625</v>
      </c>
      <c r="H40" s="28">
        <v>162332343.125</v>
      </c>
      <c r="I40" s="28"/>
      <c r="J40" s="28">
        <v>-162332343.125</v>
      </c>
      <c r="K40" s="28">
        <v>147241506.708</v>
      </c>
      <c r="L40" s="28"/>
      <c r="M40" s="28">
        <v>-147241506.708</v>
      </c>
      <c r="N40" s="28">
        <v>148713921.77508</v>
      </c>
      <c r="O40" s="28"/>
      <c r="P40" s="28">
        <v>-148713921.77508</v>
      </c>
    </row>
    <row r="41" spans="1:16" ht="13.2" x14ac:dyDescent="0.25">
      <c r="A41" s="33" t="s">
        <v>92</v>
      </c>
      <c r="B41" s="34" t="s">
        <v>93</v>
      </c>
      <c r="C41" s="28">
        <v>542590609.16843998</v>
      </c>
      <c r="D41" s="28">
        <v>545158918.06099999</v>
      </c>
      <c r="E41" s="28">
        <v>557100036.05499995</v>
      </c>
      <c r="F41" s="28"/>
      <c r="G41" s="28">
        <v>-557100036.05499995</v>
      </c>
      <c r="H41" s="28">
        <v>562127361.046</v>
      </c>
      <c r="I41" s="28"/>
      <c r="J41" s="28">
        <v>-562127361.046</v>
      </c>
      <c r="K41" s="28">
        <v>557603760.10599995</v>
      </c>
      <c r="L41" s="28"/>
      <c r="M41" s="28">
        <v>-557603760.10599995</v>
      </c>
      <c r="N41" s="28">
        <v>563179797.70705998</v>
      </c>
      <c r="O41" s="28"/>
      <c r="P41" s="28">
        <v>-563179797.70705998</v>
      </c>
    </row>
    <row r="42" spans="1:16" ht="13.2" x14ac:dyDescent="0.25">
      <c r="A42" s="31" t="s">
        <v>94</v>
      </c>
      <c r="B42" s="32" t="s">
        <v>95</v>
      </c>
      <c r="C42" s="28">
        <v>3022341161.8496199</v>
      </c>
      <c r="D42" s="28">
        <v>2909793413.4369998</v>
      </c>
      <c r="E42" s="28">
        <v>2957010006.0949998</v>
      </c>
      <c r="F42" s="28">
        <v>2505810</v>
      </c>
      <c r="G42" s="28">
        <v>-2954504196.0949998</v>
      </c>
      <c r="H42" s="28">
        <v>2978536062.4580002</v>
      </c>
      <c r="I42" s="28">
        <v>2509530</v>
      </c>
      <c r="J42" s="28">
        <v>-2976026532.4580002</v>
      </c>
      <c r="K42" s="28">
        <v>3032630983.2839999</v>
      </c>
      <c r="L42" s="28">
        <v>2513760</v>
      </c>
      <c r="M42" s="28">
        <v>-3030117223.2839999</v>
      </c>
      <c r="N42" s="28">
        <v>3062957293.1168399</v>
      </c>
      <c r="O42" s="28">
        <v>2522310</v>
      </c>
      <c r="P42" s="28">
        <v>-3060434983.1168399</v>
      </c>
    </row>
    <row r="43" spans="1:16" ht="13.2" x14ac:dyDescent="0.25">
      <c r="A43" s="33" t="s">
        <v>96</v>
      </c>
      <c r="B43" s="34" t="s">
        <v>97</v>
      </c>
      <c r="C43" s="28">
        <v>80138033.658800006</v>
      </c>
      <c r="D43" s="28">
        <v>81393903.147</v>
      </c>
      <c r="E43" s="28">
        <v>83063746.900000006</v>
      </c>
      <c r="F43" s="28"/>
      <c r="G43" s="28">
        <v>-83063746.900000006</v>
      </c>
      <c r="H43" s="28">
        <v>87163734.5</v>
      </c>
      <c r="I43" s="28"/>
      <c r="J43" s="28">
        <v>-87163734.5</v>
      </c>
      <c r="K43" s="28">
        <v>88744257.232999995</v>
      </c>
      <c r="L43" s="28"/>
      <c r="M43" s="28">
        <v>-88744257.232999995</v>
      </c>
      <c r="N43" s="28">
        <v>89631699.805329993</v>
      </c>
      <c r="O43" s="28"/>
      <c r="P43" s="28">
        <v>-89631699.805329993</v>
      </c>
    </row>
    <row r="44" spans="1:16" ht="13.2" x14ac:dyDescent="0.25">
      <c r="A44" s="33" t="s">
        <v>98</v>
      </c>
      <c r="B44" s="34" t="s">
        <v>99</v>
      </c>
      <c r="C44" s="28">
        <v>1097012478.20752</v>
      </c>
      <c r="D44" s="28">
        <v>1167457527.3180001</v>
      </c>
      <c r="E44" s="28">
        <v>1206459778.1800001</v>
      </c>
      <c r="F44" s="28"/>
      <c r="G44" s="28">
        <v>-1206459778.1800001</v>
      </c>
      <c r="H44" s="28">
        <v>1230429184.244</v>
      </c>
      <c r="I44" s="28"/>
      <c r="J44" s="28">
        <v>-1230429184.244</v>
      </c>
      <c r="K44" s="28">
        <v>1254713070.6600001</v>
      </c>
      <c r="L44" s="28"/>
      <c r="M44" s="28">
        <v>-1254713070.6600001</v>
      </c>
      <c r="N44" s="28">
        <v>1267260201.3666</v>
      </c>
      <c r="O44" s="28"/>
      <c r="P44" s="28">
        <v>-1267260201.3666</v>
      </c>
    </row>
    <row r="45" spans="1:16" ht="13.2" x14ac:dyDescent="0.25">
      <c r="A45" s="33" t="s">
        <v>100</v>
      </c>
      <c r="B45" s="34" t="s">
        <v>101</v>
      </c>
      <c r="C45" s="28">
        <v>769320857.37952006</v>
      </c>
      <c r="D45" s="28">
        <v>572252461.95799994</v>
      </c>
      <c r="E45" s="28">
        <v>575755652.12</v>
      </c>
      <c r="F45" s="28"/>
      <c r="G45" s="28">
        <v>-575755652.12</v>
      </c>
      <c r="H45" s="28">
        <v>587213319.35599995</v>
      </c>
      <c r="I45" s="28"/>
      <c r="J45" s="28">
        <v>-587213319.35599995</v>
      </c>
      <c r="K45" s="28">
        <v>598633720.53600001</v>
      </c>
      <c r="L45" s="28"/>
      <c r="M45" s="28">
        <v>-598633720.53600001</v>
      </c>
      <c r="N45" s="28">
        <v>604620057.74135995</v>
      </c>
      <c r="O45" s="28"/>
      <c r="P45" s="28">
        <v>-604620057.74135995</v>
      </c>
    </row>
    <row r="46" spans="1:16" ht="13.2" x14ac:dyDescent="0.25">
      <c r="A46" s="33" t="s">
        <v>102</v>
      </c>
      <c r="B46" s="34" t="s">
        <v>103</v>
      </c>
      <c r="C46" s="28">
        <v>389121995.08877999</v>
      </c>
      <c r="D46" s="28">
        <v>393621551.014</v>
      </c>
      <c r="E46" s="28">
        <v>384352428.89499998</v>
      </c>
      <c r="F46" s="28"/>
      <c r="G46" s="28">
        <v>-384352428.89499998</v>
      </c>
      <c r="H46" s="28">
        <v>392747314.35799998</v>
      </c>
      <c r="I46" s="28"/>
      <c r="J46" s="28">
        <v>-392747314.35799998</v>
      </c>
      <c r="K46" s="28">
        <v>400645574.85500002</v>
      </c>
      <c r="L46" s="28"/>
      <c r="M46" s="28">
        <v>-400645574.85500002</v>
      </c>
      <c r="N46" s="28">
        <v>404652030.60355002</v>
      </c>
      <c r="O46" s="28"/>
      <c r="P46" s="28">
        <v>-404652030.60355002</v>
      </c>
    </row>
    <row r="47" spans="1:16" ht="13.2" x14ac:dyDescent="0.25">
      <c r="A47" s="33" t="s">
        <v>104</v>
      </c>
      <c r="B47" s="34" t="s">
        <v>105</v>
      </c>
      <c r="C47" s="28">
        <v>13056965.73</v>
      </c>
      <c r="D47" s="28">
        <v>12300000</v>
      </c>
      <c r="E47" s="28">
        <v>12300000</v>
      </c>
      <c r="F47" s="28"/>
      <c r="G47" s="28">
        <v>-12300000</v>
      </c>
      <c r="H47" s="28">
        <v>12300000</v>
      </c>
      <c r="I47" s="28"/>
      <c r="J47" s="28">
        <v>-12300000</v>
      </c>
      <c r="K47" s="28">
        <v>8150000</v>
      </c>
      <c r="L47" s="28"/>
      <c r="M47" s="28">
        <v>-8150000</v>
      </c>
      <c r="N47" s="28">
        <v>8231500</v>
      </c>
      <c r="O47" s="28"/>
      <c r="P47" s="28">
        <v>-8231500</v>
      </c>
    </row>
    <row r="48" spans="1:16" ht="13.2" x14ac:dyDescent="0.25">
      <c r="A48" s="33" t="s">
        <v>106</v>
      </c>
      <c r="B48" s="34" t="s">
        <v>107</v>
      </c>
      <c r="C48" s="28">
        <v>673690831.78499997</v>
      </c>
      <c r="D48" s="28">
        <v>682767970</v>
      </c>
      <c r="E48" s="28">
        <v>695078400</v>
      </c>
      <c r="F48" s="28">
        <v>2505810</v>
      </c>
      <c r="G48" s="28">
        <v>-692572590</v>
      </c>
      <c r="H48" s="28">
        <v>668682510</v>
      </c>
      <c r="I48" s="28">
        <v>2509530</v>
      </c>
      <c r="J48" s="28">
        <v>-666172980</v>
      </c>
      <c r="K48" s="28">
        <v>681744360</v>
      </c>
      <c r="L48" s="28">
        <v>2513760</v>
      </c>
      <c r="M48" s="28">
        <v>-679230600</v>
      </c>
      <c r="N48" s="28">
        <v>688561803.60000002</v>
      </c>
      <c r="O48" s="28">
        <v>2522310</v>
      </c>
      <c r="P48" s="28">
        <v>-686039493.60000002</v>
      </c>
    </row>
    <row r="49" spans="1:16" ht="13.2" x14ac:dyDescent="0.25">
      <c r="A49" s="31" t="s">
        <v>108</v>
      </c>
      <c r="B49" s="32" t="s">
        <v>109</v>
      </c>
      <c r="C49" s="28">
        <v>91662020.576660007</v>
      </c>
      <c r="D49" s="28">
        <v>118823679.272</v>
      </c>
      <c r="E49" s="28">
        <v>141719305.05500001</v>
      </c>
      <c r="F49" s="28">
        <v>5846890</v>
      </c>
      <c r="G49" s="28">
        <v>-135872415.05500001</v>
      </c>
      <c r="H49" s="28">
        <v>179499347.53999999</v>
      </c>
      <c r="I49" s="28">
        <v>5855570</v>
      </c>
      <c r="J49" s="28">
        <v>-173643777.53999999</v>
      </c>
      <c r="K49" s="28">
        <v>209959528.72600001</v>
      </c>
      <c r="L49" s="28">
        <v>5865440</v>
      </c>
      <c r="M49" s="28">
        <v>-204094088.72600001</v>
      </c>
      <c r="N49" s="28">
        <v>212059124.01326001</v>
      </c>
      <c r="O49" s="28">
        <v>5885390</v>
      </c>
      <c r="P49" s="28">
        <v>-206173734.01326001</v>
      </c>
    </row>
    <row r="50" spans="1:16" ht="13.2" x14ac:dyDescent="0.25">
      <c r="A50" s="33" t="s">
        <v>110</v>
      </c>
      <c r="B50" s="34" t="s">
        <v>91</v>
      </c>
      <c r="C50" s="28">
        <v>34161954.129979998</v>
      </c>
      <c r="D50" s="28">
        <v>37753727.497000001</v>
      </c>
      <c r="E50" s="28">
        <v>38049282.119999997</v>
      </c>
      <c r="F50" s="28">
        <v>5846890</v>
      </c>
      <c r="G50" s="28">
        <v>-32202392.120000001</v>
      </c>
      <c r="H50" s="28">
        <v>38175664.376000002</v>
      </c>
      <c r="I50" s="28">
        <v>5855570</v>
      </c>
      <c r="J50" s="28">
        <v>-32320094.375999998</v>
      </c>
      <c r="K50" s="28">
        <v>38313128.983999997</v>
      </c>
      <c r="L50" s="28">
        <v>5865440</v>
      </c>
      <c r="M50" s="28">
        <v>-32447688.984000001</v>
      </c>
      <c r="N50" s="28">
        <v>38696260.273840003</v>
      </c>
      <c r="O50" s="28">
        <v>5885390</v>
      </c>
      <c r="P50" s="28">
        <v>-32810870.273839999</v>
      </c>
    </row>
    <row r="51" spans="1:16" ht="13.2" x14ac:dyDescent="0.25">
      <c r="A51" s="33" t="s">
        <v>111</v>
      </c>
      <c r="B51" s="34" t="s">
        <v>112</v>
      </c>
      <c r="C51" s="28">
        <v>57500066.446680002</v>
      </c>
      <c r="D51" s="28">
        <v>81069951.775000006</v>
      </c>
      <c r="E51" s="28">
        <v>103670022.935</v>
      </c>
      <c r="F51" s="28"/>
      <c r="G51" s="28">
        <v>-103670022.935</v>
      </c>
      <c r="H51" s="28">
        <v>141323683.164</v>
      </c>
      <c r="I51" s="28"/>
      <c r="J51" s="28">
        <v>-141323683.164</v>
      </c>
      <c r="K51" s="28">
        <v>171646399.74200001</v>
      </c>
      <c r="L51" s="28"/>
      <c r="M51" s="28">
        <v>-171646399.74200001</v>
      </c>
      <c r="N51" s="28">
        <v>173362863.73942</v>
      </c>
      <c r="O51" s="28"/>
      <c r="P51" s="28">
        <v>-173362863.73942</v>
      </c>
    </row>
    <row r="52" spans="1:16" ht="13.2" x14ac:dyDescent="0.25">
      <c r="A52" s="29" t="s">
        <v>113</v>
      </c>
      <c r="B52" s="30" t="s">
        <v>114</v>
      </c>
      <c r="C52" s="28">
        <v>6407079057.9282198</v>
      </c>
      <c r="D52" s="28">
        <v>6801886368.5570002</v>
      </c>
      <c r="E52" s="28">
        <v>7263961665.5950003</v>
      </c>
      <c r="F52" s="28"/>
      <c r="G52" s="28">
        <v>-7263961665.5950003</v>
      </c>
      <c r="H52" s="28">
        <v>7758911236.1850014</v>
      </c>
      <c r="I52" s="28"/>
      <c r="J52" s="28">
        <v>-7758911236.1850014</v>
      </c>
      <c r="K52" s="28">
        <v>8273396513.2510004</v>
      </c>
      <c r="L52" s="28"/>
      <c r="M52" s="28">
        <v>-8273396513.2510004</v>
      </c>
      <c r="N52" s="28">
        <v>8356130478.3835096</v>
      </c>
      <c r="O52" s="28"/>
      <c r="P52" s="28">
        <v>-8356130478.3835096</v>
      </c>
    </row>
    <row r="53" spans="1:16" ht="13.2" x14ac:dyDescent="0.25">
      <c r="A53" s="31" t="s">
        <v>115</v>
      </c>
      <c r="B53" s="32" t="s">
        <v>116</v>
      </c>
      <c r="C53" s="28">
        <v>5319110165.0454397</v>
      </c>
      <c r="D53" s="28">
        <v>5615052957.6260004</v>
      </c>
      <c r="E53" s="28">
        <v>6070575170.6499996</v>
      </c>
      <c r="F53" s="28"/>
      <c r="G53" s="28">
        <v>-6070575170.6499996</v>
      </c>
      <c r="H53" s="28">
        <v>6559684442.2069998</v>
      </c>
      <c r="I53" s="28"/>
      <c r="J53" s="28">
        <v>-6559684442.2069998</v>
      </c>
      <c r="K53" s="28">
        <v>7089376946.1239996</v>
      </c>
      <c r="L53" s="28"/>
      <c r="M53" s="28">
        <v>-7089376946.1239996</v>
      </c>
      <c r="N53" s="28">
        <v>7160270715.5852404</v>
      </c>
      <c r="O53" s="28"/>
      <c r="P53" s="28">
        <v>-7160270715.5852404</v>
      </c>
    </row>
    <row r="54" spans="1:16" ht="13.2" x14ac:dyDescent="0.25">
      <c r="A54" s="33" t="s">
        <v>117</v>
      </c>
      <c r="B54" s="34" t="s">
        <v>118</v>
      </c>
      <c r="C54" s="28">
        <v>2156531248.2672</v>
      </c>
      <c r="D54" s="28">
        <v>2251786540.1149998</v>
      </c>
      <c r="E54" s="28">
        <v>2707476077.0300002</v>
      </c>
      <c r="F54" s="28"/>
      <c r="G54" s="28">
        <v>-2707476077.0300002</v>
      </c>
      <c r="H54" s="28">
        <v>3175581948.3899999</v>
      </c>
      <c r="I54" s="28"/>
      <c r="J54" s="28">
        <v>-3175581948.3899999</v>
      </c>
      <c r="K54" s="28">
        <v>3728617244.6730003</v>
      </c>
      <c r="L54" s="28"/>
      <c r="M54" s="28">
        <v>-3728617244.6730003</v>
      </c>
      <c r="N54" s="28">
        <v>3765903417.11973</v>
      </c>
      <c r="O54" s="28"/>
      <c r="P54" s="28">
        <v>-3765903417.11973</v>
      </c>
    </row>
    <row r="55" spans="1:16" ht="13.2" x14ac:dyDescent="0.25">
      <c r="A55" s="33" t="s">
        <v>119</v>
      </c>
      <c r="B55" s="34" t="s">
        <v>120</v>
      </c>
      <c r="C55" s="28">
        <v>580513715.36003995</v>
      </c>
      <c r="D55" s="28">
        <v>636541787.55799997</v>
      </c>
      <c r="E55" s="28">
        <v>634925143.68499994</v>
      </c>
      <c r="F55" s="28"/>
      <c r="G55" s="28">
        <v>-634925143.68499994</v>
      </c>
      <c r="H55" s="28">
        <v>639792972.19599998</v>
      </c>
      <c r="I55" s="28"/>
      <c r="J55" s="28">
        <v>-639792972.19599998</v>
      </c>
      <c r="K55" s="28">
        <v>630450467.02600002</v>
      </c>
      <c r="L55" s="28"/>
      <c r="M55" s="28">
        <v>-630450467.02600002</v>
      </c>
      <c r="N55" s="28">
        <v>636754971.69625998</v>
      </c>
      <c r="O55" s="28"/>
      <c r="P55" s="28">
        <v>-636754971.69625998</v>
      </c>
    </row>
    <row r="56" spans="1:16" ht="13.2" x14ac:dyDescent="0.25">
      <c r="A56" s="33" t="s">
        <v>121</v>
      </c>
      <c r="B56" s="34" t="s">
        <v>122</v>
      </c>
      <c r="C56" s="28">
        <v>559826488.57532001</v>
      </c>
      <c r="D56" s="28">
        <v>613769288.53699994</v>
      </c>
      <c r="E56" s="28">
        <v>611887392.73000002</v>
      </c>
      <c r="F56" s="28"/>
      <c r="G56" s="28">
        <v>-611887392.73000002</v>
      </c>
      <c r="H56" s="28">
        <v>616958757.73699999</v>
      </c>
      <c r="I56" s="28"/>
      <c r="J56" s="28">
        <v>-616958757.73699999</v>
      </c>
      <c r="K56" s="28">
        <v>607469143.079</v>
      </c>
      <c r="L56" s="28"/>
      <c r="M56" s="28">
        <v>-607469143.079</v>
      </c>
      <c r="N56" s="28">
        <v>613543834.50978994</v>
      </c>
      <c r="O56" s="28"/>
      <c r="P56" s="28">
        <v>-613543834.50978994</v>
      </c>
    </row>
    <row r="57" spans="1:16" ht="13.2" x14ac:dyDescent="0.25">
      <c r="A57" s="33" t="s">
        <v>123</v>
      </c>
      <c r="B57" s="34" t="s">
        <v>124</v>
      </c>
      <c r="C57" s="28">
        <v>1787956135.1451001</v>
      </c>
      <c r="D57" s="28">
        <v>1864181775.4979999</v>
      </c>
      <c r="E57" s="28">
        <v>1865893816.6100001</v>
      </c>
      <c r="F57" s="28"/>
      <c r="G57" s="28">
        <v>-1865893816.6100001</v>
      </c>
      <c r="H57" s="28">
        <v>1875055516.118</v>
      </c>
      <c r="I57" s="28"/>
      <c r="J57" s="28">
        <v>-1875055516.118</v>
      </c>
      <c r="K57" s="28">
        <v>1870049973.3540001</v>
      </c>
      <c r="L57" s="28"/>
      <c r="M57" s="28">
        <v>-1870049973.3540001</v>
      </c>
      <c r="N57" s="28">
        <v>1888750473.0875399</v>
      </c>
      <c r="O57" s="28"/>
      <c r="P57" s="28">
        <v>-1888750473.0875399</v>
      </c>
    </row>
    <row r="58" spans="1:16" ht="13.2" x14ac:dyDescent="0.25">
      <c r="A58" s="33" t="s">
        <v>125</v>
      </c>
      <c r="B58" s="34" t="s">
        <v>126</v>
      </c>
      <c r="C58" s="28">
        <v>112319256.42470001</v>
      </c>
      <c r="D58" s="28">
        <v>113790424.54899999</v>
      </c>
      <c r="E58" s="28">
        <v>115149340.285</v>
      </c>
      <c r="F58" s="28"/>
      <c r="G58" s="28">
        <v>-115149340.285</v>
      </c>
      <c r="H58" s="28">
        <v>116170548.44099998</v>
      </c>
      <c r="I58" s="28"/>
      <c r="J58" s="28">
        <v>-116170548.44099998</v>
      </c>
      <c r="K58" s="28">
        <v>117250737.484</v>
      </c>
      <c r="L58" s="28"/>
      <c r="M58" s="28">
        <v>-117250737.484</v>
      </c>
      <c r="N58" s="28">
        <v>118423244.85884</v>
      </c>
      <c r="O58" s="28"/>
      <c r="P58" s="28">
        <v>-118423244.85884</v>
      </c>
    </row>
    <row r="59" spans="1:16" ht="13.2" x14ac:dyDescent="0.25">
      <c r="A59" s="33" t="s">
        <v>127</v>
      </c>
      <c r="B59" s="34" t="s">
        <v>128</v>
      </c>
      <c r="C59" s="28">
        <v>121963321.27308001</v>
      </c>
      <c r="D59" s="28">
        <v>134983141.36899999</v>
      </c>
      <c r="E59" s="28">
        <v>135243400.31</v>
      </c>
      <c r="F59" s="28"/>
      <c r="G59" s="28">
        <v>-135243400.31</v>
      </c>
      <c r="H59" s="28">
        <v>136124699.32499999</v>
      </c>
      <c r="I59" s="28"/>
      <c r="J59" s="28">
        <v>-136124699.32499999</v>
      </c>
      <c r="K59" s="28">
        <v>135539380.50799999</v>
      </c>
      <c r="L59" s="28"/>
      <c r="M59" s="28">
        <v>-135539380.50799999</v>
      </c>
      <c r="N59" s="28">
        <v>136894774.31308001</v>
      </c>
      <c r="O59" s="28"/>
      <c r="P59" s="28">
        <v>-136894774.31308001</v>
      </c>
    </row>
    <row r="60" spans="1:16" ht="13.2" x14ac:dyDescent="0.25">
      <c r="A60" s="31" t="s">
        <v>129</v>
      </c>
      <c r="B60" s="32" t="s">
        <v>130</v>
      </c>
      <c r="C60" s="28">
        <v>133351265.65158001</v>
      </c>
      <c r="D60" s="28">
        <v>166982621.77000001</v>
      </c>
      <c r="E60" s="28">
        <v>169087742.05500001</v>
      </c>
      <c r="F60" s="28"/>
      <c r="G60" s="28">
        <v>-169087742.05500001</v>
      </c>
      <c r="H60" s="28">
        <v>170990650.18700001</v>
      </c>
      <c r="I60" s="28"/>
      <c r="J60" s="28">
        <v>-170990650.18700001</v>
      </c>
      <c r="K60" s="28">
        <v>169354357.965</v>
      </c>
      <c r="L60" s="28"/>
      <c r="M60" s="28">
        <v>-169354357.965</v>
      </c>
      <c r="N60" s="28">
        <v>171047901.54464999</v>
      </c>
      <c r="O60" s="28"/>
      <c r="P60" s="28">
        <v>-171047901.54464999</v>
      </c>
    </row>
    <row r="61" spans="1:16" ht="13.2" x14ac:dyDescent="0.25">
      <c r="A61" s="33" t="s">
        <v>131</v>
      </c>
      <c r="B61" s="34" t="s">
        <v>132</v>
      </c>
      <c r="C61" s="28">
        <v>35727504.033119999</v>
      </c>
      <c r="D61" s="28">
        <v>38897176.463</v>
      </c>
      <c r="E61" s="28">
        <v>39654799.125</v>
      </c>
      <c r="F61" s="28"/>
      <c r="G61" s="28">
        <v>-39654799.125</v>
      </c>
      <c r="H61" s="28">
        <v>40691762.898999996</v>
      </c>
      <c r="I61" s="28"/>
      <c r="J61" s="28">
        <v>-40691762.898999996</v>
      </c>
      <c r="K61" s="28">
        <v>38017954.574000001</v>
      </c>
      <c r="L61" s="28"/>
      <c r="M61" s="28">
        <v>-38017954.574000001</v>
      </c>
      <c r="N61" s="28">
        <v>38398134.119740002</v>
      </c>
      <c r="O61" s="28"/>
      <c r="P61" s="28">
        <v>-38398134.119740002</v>
      </c>
    </row>
    <row r="62" spans="1:16" ht="13.2" x14ac:dyDescent="0.25">
      <c r="A62" s="33" t="s">
        <v>133</v>
      </c>
      <c r="B62" s="34" t="s">
        <v>134</v>
      </c>
      <c r="C62" s="28">
        <v>97623761.61846</v>
      </c>
      <c r="D62" s="28">
        <v>128085445.30699998</v>
      </c>
      <c r="E62" s="28">
        <v>129432942.93000001</v>
      </c>
      <c r="F62" s="28"/>
      <c r="G62" s="28">
        <v>-129432942.93000001</v>
      </c>
      <c r="H62" s="28">
        <v>130298887.288</v>
      </c>
      <c r="I62" s="28"/>
      <c r="J62" s="28">
        <v>-130298887.288</v>
      </c>
      <c r="K62" s="28">
        <v>131336403.39100002</v>
      </c>
      <c r="L62" s="28"/>
      <c r="M62" s="28">
        <v>-131336403.39100002</v>
      </c>
      <c r="N62" s="28">
        <v>132649767.42490999</v>
      </c>
      <c r="O62" s="28"/>
      <c r="P62" s="28">
        <v>-132649767.42490999</v>
      </c>
    </row>
    <row r="63" spans="1:16" ht="13.2" x14ac:dyDescent="0.25">
      <c r="A63" s="31" t="s">
        <v>135</v>
      </c>
      <c r="B63" s="32" t="s">
        <v>136</v>
      </c>
      <c r="C63" s="28">
        <v>560290197.44868004</v>
      </c>
      <c r="D63" s="28">
        <v>586828346.81700003</v>
      </c>
      <c r="E63" s="28">
        <v>596796684.53999996</v>
      </c>
      <c r="F63" s="28"/>
      <c r="G63" s="28">
        <v>-596796684.53999996</v>
      </c>
      <c r="H63" s="28">
        <v>598786799.57099998</v>
      </c>
      <c r="I63" s="28"/>
      <c r="J63" s="28">
        <v>-598786799.57099998</v>
      </c>
      <c r="K63" s="28">
        <v>583846686.83000004</v>
      </c>
      <c r="L63" s="28"/>
      <c r="M63" s="28">
        <v>-583846686.83000004</v>
      </c>
      <c r="N63" s="28">
        <v>589685153.6983</v>
      </c>
      <c r="O63" s="28"/>
      <c r="P63" s="28">
        <v>-589685153.6983</v>
      </c>
    </row>
    <row r="64" spans="1:16" ht="13.2" x14ac:dyDescent="0.25">
      <c r="A64" s="33" t="s">
        <v>137</v>
      </c>
      <c r="B64" s="34" t="s">
        <v>138</v>
      </c>
      <c r="C64" s="28">
        <v>434134220.44867998</v>
      </c>
      <c r="D64" s="28">
        <v>456825546.81699997</v>
      </c>
      <c r="E64" s="28">
        <v>464460284.54000002</v>
      </c>
      <c r="F64" s="28"/>
      <c r="G64" s="28">
        <v>-464460284.54000002</v>
      </c>
      <c r="H64" s="28">
        <v>465872899.57100004</v>
      </c>
      <c r="I64" s="28"/>
      <c r="J64" s="28">
        <v>-465872899.57100004</v>
      </c>
      <c r="K64" s="28">
        <v>450268386.82999998</v>
      </c>
      <c r="L64" s="28"/>
      <c r="M64" s="28">
        <v>-450268386.82999998</v>
      </c>
      <c r="N64" s="28">
        <v>454771070.6983</v>
      </c>
      <c r="O64" s="28"/>
      <c r="P64" s="28">
        <v>-454771070.6983</v>
      </c>
    </row>
    <row r="65" spans="1:16" ht="13.2" x14ac:dyDescent="0.25">
      <c r="A65" s="33" t="s">
        <v>139</v>
      </c>
      <c r="B65" s="34" t="s">
        <v>140</v>
      </c>
      <c r="C65" s="28">
        <v>124738177</v>
      </c>
      <c r="D65" s="28">
        <v>128575100</v>
      </c>
      <c r="E65" s="28">
        <v>130900300</v>
      </c>
      <c r="F65" s="28"/>
      <c r="G65" s="28">
        <v>-130900300</v>
      </c>
      <c r="H65" s="28">
        <v>131470600</v>
      </c>
      <c r="I65" s="28"/>
      <c r="J65" s="28">
        <v>-131470600</v>
      </c>
      <c r="K65" s="28">
        <v>132127800</v>
      </c>
      <c r="L65" s="28"/>
      <c r="M65" s="28">
        <v>-132127800</v>
      </c>
      <c r="N65" s="28">
        <v>133449078</v>
      </c>
      <c r="O65" s="28"/>
      <c r="P65" s="28">
        <v>-133449078</v>
      </c>
    </row>
    <row r="66" spans="1:16" ht="13.2" x14ac:dyDescent="0.25">
      <c r="A66" s="33" t="s">
        <v>141</v>
      </c>
      <c r="B66" s="34" t="s">
        <v>142</v>
      </c>
      <c r="C66" s="28">
        <v>1417800</v>
      </c>
      <c r="D66" s="28">
        <v>1427700</v>
      </c>
      <c r="E66" s="28">
        <v>1436100</v>
      </c>
      <c r="F66" s="28"/>
      <c r="G66" s="28">
        <v>-1436100</v>
      </c>
      <c r="H66" s="28">
        <v>1443300</v>
      </c>
      <c r="I66" s="28"/>
      <c r="J66" s="28">
        <v>-1443300</v>
      </c>
      <c r="K66" s="28">
        <v>1450500</v>
      </c>
      <c r="L66" s="28"/>
      <c r="M66" s="28">
        <v>-1450500</v>
      </c>
      <c r="N66" s="28">
        <v>1465005</v>
      </c>
      <c r="O66" s="28"/>
      <c r="P66" s="28">
        <v>-1465005</v>
      </c>
    </row>
    <row r="67" spans="1:16" ht="13.2" x14ac:dyDescent="0.25">
      <c r="A67" s="31" t="s">
        <v>143</v>
      </c>
      <c r="B67" s="32" t="s">
        <v>144</v>
      </c>
      <c r="C67" s="28">
        <v>394327429.78252</v>
      </c>
      <c r="D67" s="28">
        <v>433022442.34399998</v>
      </c>
      <c r="E67" s="28">
        <v>427502068.35000002</v>
      </c>
      <c r="F67" s="28"/>
      <c r="G67" s="28">
        <v>-427502068.35000002</v>
      </c>
      <c r="H67" s="28">
        <v>429449344.22000003</v>
      </c>
      <c r="I67" s="28"/>
      <c r="J67" s="28">
        <v>-429449344.22000003</v>
      </c>
      <c r="K67" s="28">
        <v>430818522.33200002</v>
      </c>
      <c r="L67" s="28"/>
      <c r="M67" s="28">
        <v>-430818522.33200002</v>
      </c>
      <c r="N67" s="28">
        <v>435126707.55532002</v>
      </c>
      <c r="O67" s="28"/>
      <c r="P67" s="28">
        <v>-435126707.55532002</v>
      </c>
    </row>
    <row r="68" spans="1:16" ht="13.2" x14ac:dyDescent="0.25">
      <c r="A68" s="33" t="s">
        <v>145</v>
      </c>
      <c r="B68" s="34" t="s">
        <v>144</v>
      </c>
      <c r="C68" s="28">
        <v>394327429.78252</v>
      </c>
      <c r="D68" s="28">
        <v>433022442.34399998</v>
      </c>
      <c r="E68" s="28">
        <v>427502068.35000002</v>
      </c>
      <c r="F68" s="28"/>
      <c r="G68" s="28">
        <v>-427502068.35000002</v>
      </c>
      <c r="H68" s="28">
        <v>429449344.22000003</v>
      </c>
      <c r="I68" s="28"/>
      <c r="J68" s="28">
        <v>-429449344.22000003</v>
      </c>
      <c r="K68" s="28">
        <v>430818522.33200002</v>
      </c>
      <c r="L68" s="28"/>
      <c r="M68" s="28">
        <v>-430818522.33200002</v>
      </c>
      <c r="N68" s="28">
        <v>435126707.55532002</v>
      </c>
      <c r="O68" s="28"/>
      <c r="P68" s="28">
        <v>-435126707.55532002</v>
      </c>
    </row>
    <row r="69" spans="1:16" ht="13.2" x14ac:dyDescent="0.25">
      <c r="A69" s="29" t="s">
        <v>146</v>
      </c>
      <c r="B69" s="30" t="s">
        <v>147</v>
      </c>
      <c r="C69" s="28">
        <v>7910008816.4218187</v>
      </c>
      <c r="D69" s="28">
        <v>8646705425.4850006</v>
      </c>
      <c r="E69" s="28">
        <v>9131473980.6749992</v>
      </c>
      <c r="F69" s="28">
        <v>9150650</v>
      </c>
      <c r="G69" s="28">
        <v>-9122323330.6749992</v>
      </c>
      <c r="H69" s="28">
        <v>9165420125.2700005</v>
      </c>
      <c r="I69" s="28">
        <v>9196700</v>
      </c>
      <c r="J69" s="28">
        <v>-9156223425.2700005</v>
      </c>
      <c r="K69" s="28">
        <v>9267884294.2660007</v>
      </c>
      <c r="L69" s="28">
        <v>9333650</v>
      </c>
      <c r="M69" s="28">
        <v>-9258550644.2660007</v>
      </c>
      <c r="N69" s="28">
        <v>9360563137.2086601</v>
      </c>
      <c r="O69" s="28">
        <v>9427000</v>
      </c>
      <c r="P69" s="28">
        <v>-9351136137.2086601</v>
      </c>
    </row>
    <row r="70" spans="1:16" ht="13.2" x14ac:dyDescent="0.25">
      <c r="A70" s="31" t="s">
        <v>148</v>
      </c>
      <c r="B70" s="32" t="s">
        <v>149</v>
      </c>
      <c r="C70" s="28">
        <v>958741069.19463992</v>
      </c>
      <c r="D70" s="28">
        <v>1030747198.7459999</v>
      </c>
      <c r="E70" s="28">
        <v>1035320998.6050001</v>
      </c>
      <c r="F70" s="28"/>
      <c r="G70" s="28">
        <v>-1035320998.6050001</v>
      </c>
      <c r="H70" s="28">
        <v>1055576747.072</v>
      </c>
      <c r="I70" s="28"/>
      <c r="J70" s="28">
        <v>-1055576747.072</v>
      </c>
      <c r="K70" s="28">
        <v>1076846403.849</v>
      </c>
      <c r="L70" s="28"/>
      <c r="M70" s="28">
        <v>-1076846403.849</v>
      </c>
      <c r="N70" s="28">
        <v>1087614867.88749</v>
      </c>
      <c r="O70" s="28"/>
      <c r="P70" s="28">
        <v>-1087614867.88749</v>
      </c>
    </row>
    <row r="71" spans="1:16" ht="13.2" x14ac:dyDescent="0.25">
      <c r="A71" s="33" t="s">
        <v>150</v>
      </c>
      <c r="B71" s="34" t="s">
        <v>151</v>
      </c>
      <c r="C71" s="28">
        <v>732892632.37453997</v>
      </c>
      <c r="D71" s="28">
        <v>766143965.89400005</v>
      </c>
      <c r="E71" s="28">
        <v>764136094.14499998</v>
      </c>
      <c r="F71" s="28"/>
      <c r="G71" s="28">
        <v>-764136094.14499998</v>
      </c>
      <c r="H71" s="28">
        <v>775501327.16400003</v>
      </c>
      <c r="I71" s="28"/>
      <c r="J71" s="28">
        <v>-775501327.16400003</v>
      </c>
      <c r="K71" s="28">
        <v>791145591.21000004</v>
      </c>
      <c r="L71" s="28"/>
      <c r="M71" s="28">
        <v>-791145591.21000004</v>
      </c>
      <c r="N71" s="28">
        <v>799057047.1221</v>
      </c>
      <c r="O71" s="28"/>
      <c r="P71" s="28">
        <v>-799057047.1221</v>
      </c>
    </row>
    <row r="72" spans="1:16" ht="13.2" x14ac:dyDescent="0.25">
      <c r="A72" s="33" t="s">
        <v>152</v>
      </c>
      <c r="B72" s="34" t="s">
        <v>153</v>
      </c>
      <c r="C72" s="28">
        <v>225848436.82010001</v>
      </c>
      <c r="D72" s="28">
        <v>264603232.852</v>
      </c>
      <c r="E72" s="28">
        <v>271184904.45999998</v>
      </c>
      <c r="F72" s="28"/>
      <c r="G72" s="28">
        <v>-271184904.45999998</v>
      </c>
      <c r="H72" s="28">
        <v>280075419.90799999</v>
      </c>
      <c r="I72" s="28"/>
      <c r="J72" s="28">
        <v>-280075419.90799999</v>
      </c>
      <c r="K72" s="28">
        <v>285700812.639</v>
      </c>
      <c r="L72" s="28"/>
      <c r="M72" s="28">
        <v>-285700812.639</v>
      </c>
      <c r="N72" s="28">
        <v>288557820.76538998</v>
      </c>
      <c r="O72" s="28"/>
      <c r="P72" s="28">
        <v>-288557820.76538998</v>
      </c>
    </row>
    <row r="73" spans="1:16" ht="13.2" x14ac:dyDescent="0.25">
      <c r="A73" s="31" t="s">
        <v>154</v>
      </c>
      <c r="B73" s="32" t="s">
        <v>155</v>
      </c>
      <c r="C73" s="28">
        <v>2290162630.6985002</v>
      </c>
      <c r="D73" s="28">
        <v>2384865984.9970002</v>
      </c>
      <c r="E73" s="28">
        <v>2434526719.5100002</v>
      </c>
      <c r="F73" s="28"/>
      <c r="G73" s="28">
        <v>-2434526719.5100002</v>
      </c>
      <c r="H73" s="28">
        <v>2478011223.7979999</v>
      </c>
      <c r="I73" s="28"/>
      <c r="J73" s="28">
        <v>-2478011223.7979999</v>
      </c>
      <c r="K73" s="28">
        <v>2525278978.816</v>
      </c>
      <c r="L73" s="28"/>
      <c r="M73" s="28">
        <v>-2525278978.816</v>
      </c>
      <c r="N73" s="28">
        <v>2550531768.6041598</v>
      </c>
      <c r="O73" s="28"/>
      <c r="P73" s="28">
        <v>-2550531768.6041598</v>
      </c>
    </row>
    <row r="74" spans="1:16" ht="13.2" x14ac:dyDescent="0.25">
      <c r="A74" s="33" t="s">
        <v>156</v>
      </c>
      <c r="B74" s="34" t="s">
        <v>157</v>
      </c>
      <c r="C74" s="28">
        <v>820034046.89214003</v>
      </c>
      <c r="D74" s="28">
        <v>837523050.32099998</v>
      </c>
      <c r="E74" s="28">
        <v>856982628.89999998</v>
      </c>
      <c r="F74" s="28"/>
      <c r="G74" s="28">
        <v>-856982628.89999998</v>
      </c>
      <c r="H74" s="28">
        <v>870853679.62</v>
      </c>
      <c r="I74" s="28"/>
      <c r="J74" s="28">
        <v>-870853679.62</v>
      </c>
      <c r="K74" s="28">
        <v>887024848.58000004</v>
      </c>
      <c r="L74" s="28"/>
      <c r="M74" s="28">
        <v>-887024848.58000004</v>
      </c>
      <c r="N74" s="28">
        <v>895895097.06579995</v>
      </c>
      <c r="O74" s="28"/>
      <c r="P74" s="28">
        <v>-895895097.06579995</v>
      </c>
    </row>
    <row r="75" spans="1:16" ht="13.2" x14ac:dyDescent="0.25">
      <c r="A75" s="33" t="s">
        <v>158</v>
      </c>
      <c r="B75" s="34" t="s">
        <v>159</v>
      </c>
      <c r="C75" s="28">
        <v>831494794.08008003</v>
      </c>
      <c r="D75" s="28">
        <v>870495270.551</v>
      </c>
      <c r="E75" s="28">
        <v>886711803.91999996</v>
      </c>
      <c r="F75" s="28"/>
      <c r="G75" s="28">
        <v>-886711803.91999996</v>
      </c>
      <c r="H75" s="28">
        <v>903812374.81599998</v>
      </c>
      <c r="I75" s="28"/>
      <c r="J75" s="28">
        <v>-903812374.81599998</v>
      </c>
      <c r="K75" s="28">
        <v>921694399.61099994</v>
      </c>
      <c r="L75" s="28"/>
      <c r="M75" s="28">
        <v>-921694399.61099994</v>
      </c>
      <c r="N75" s="28">
        <v>930911343.60711002</v>
      </c>
      <c r="O75" s="28"/>
      <c r="P75" s="28">
        <v>-930911343.60711002</v>
      </c>
    </row>
    <row r="76" spans="1:16" ht="13.2" x14ac:dyDescent="0.25">
      <c r="A76" s="33" t="s">
        <v>160</v>
      </c>
      <c r="B76" s="34" t="s">
        <v>161</v>
      </c>
      <c r="C76" s="28">
        <v>638633789.72627997</v>
      </c>
      <c r="D76" s="28">
        <v>676847664.125</v>
      </c>
      <c r="E76" s="28">
        <v>690832286.69000006</v>
      </c>
      <c r="F76" s="28"/>
      <c r="G76" s="28">
        <v>-690832286.69000006</v>
      </c>
      <c r="H76" s="28">
        <v>703345169.36199999</v>
      </c>
      <c r="I76" s="28"/>
      <c r="J76" s="28">
        <v>-703345169.36199999</v>
      </c>
      <c r="K76" s="28">
        <v>716559730.625</v>
      </c>
      <c r="L76" s="28"/>
      <c r="M76" s="28">
        <v>-716559730.625</v>
      </c>
      <c r="N76" s="28">
        <v>723725327.93124998</v>
      </c>
      <c r="O76" s="28"/>
      <c r="P76" s="28">
        <v>-723725327.93124998</v>
      </c>
    </row>
    <row r="77" spans="1:16" ht="13.2" x14ac:dyDescent="0.25">
      <c r="A77" s="31" t="s">
        <v>162</v>
      </c>
      <c r="B77" s="32" t="s">
        <v>163</v>
      </c>
      <c r="C77" s="28">
        <v>3116850586.2337799</v>
      </c>
      <c r="D77" s="28">
        <v>3370271788.125</v>
      </c>
      <c r="E77" s="28">
        <v>3542679164.6900001</v>
      </c>
      <c r="F77" s="28"/>
      <c r="G77" s="28">
        <v>-3542679164.6900001</v>
      </c>
      <c r="H77" s="28">
        <v>3546934759.362</v>
      </c>
      <c r="I77" s="28"/>
      <c r="J77" s="28">
        <v>-3546934759.362</v>
      </c>
      <c r="K77" s="28">
        <v>3586423476.625</v>
      </c>
      <c r="L77" s="28"/>
      <c r="M77" s="28">
        <v>-3586423476.625</v>
      </c>
      <c r="N77" s="28">
        <v>3622287711.3912501</v>
      </c>
      <c r="O77" s="28"/>
      <c r="P77" s="28">
        <v>-3622287711.3912501</v>
      </c>
    </row>
    <row r="78" spans="1:16" ht="13.2" x14ac:dyDescent="0.25">
      <c r="A78" s="33" t="s">
        <v>164</v>
      </c>
      <c r="B78" s="34" t="s">
        <v>163</v>
      </c>
      <c r="C78" s="28">
        <v>3116850586.2337799</v>
      </c>
      <c r="D78" s="28">
        <v>3370271788.125</v>
      </c>
      <c r="E78" s="28">
        <v>3542679164.6900001</v>
      </c>
      <c r="F78" s="28"/>
      <c r="G78" s="28">
        <v>-3542679164.6900001</v>
      </c>
      <c r="H78" s="28">
        <v>3546934759.362</v>
      </c>
      <c r="I78" s="28"/>
      <c r="J78" s="28">
        <v>-3546934759.362</v>
      </c>
      <c r="K78" s="28">
        <v>3586423476.625</v>
      </c>
      <c r="L78" s="28"/>
      <c r="M78" s="28">
        <v>-3586423476.625</v>
      </c>
      <c r="N78" s="28">
        <v>3622287711.3912501</v>
      </c>
      <c r="O78" s="28"/>
      <c r="P78" s="28">
        <v>-3622287711.3912501</v>
      </c>
    </row>
    <row r="79" spans="1:16" ht="13.2" x14ac:dyDescent="0.25">
      <c r="A79" s="31" t="s">
        <v>165</v>
      </c>
      <c r="B79" s="32" t="s">
        <v>166</v>
      </c>
      <c r="C79" s="28">
        <v>1492157562.5573001</v>
      </c>
      <c r="D79" s="28">
        <v>1801046850.7650001</v>
      </c>
      <c r="E79" s="28">
        <v>2056325028.4100001</v>
      </c>
      <c r="F79" s="28">
        <v>9150650</v>
      </c>
      <c r="G79" s="28">
        <v>-2047174378.4100001</v>
      </c>
      <c r="H79" s="28">
        <v>2022068173.1299999</v>
      </c>
      <c r="I79" s="28">
        <v>9196700</v>
      </c>
      <c r="J79" s="28">
        <v>-2012871473.1299999</v>
      </c>
      <c r="K79" s="28">
        <v>2016049446.0039999</v>
      </c>
      <c r="L79" s="28">
        <v>9333650</v>
      </c>
      <c r="M79" s="28">
        <v>-2006715796.0039997</v>
      </c>
      <c r="N79" s="28">
        <v>2036209940.46404</v>
      </c>
      <c r="O79" s="28">
        <v>9427000</v>
      </c>
      <c r="P79" s="28">
        <v>-2026782940.46404</v>
      </c>
    </row>
    <row r="80" spans="1:16" ht="13.2" x14ac:dyDescent="0.25">
      <c r="A80" s="33" t="s">
        <v>167</v>
      </c>
      <c r="B80" s="34" t="s">
        <v>168</v>
      </c>
      <c r="C80" s="28">
        <v>2972378.5814800002</v>
      </c>
      <c r="D80" s="28">
        <v>2967662.9670000002</v>
      </c>
      <c r="E80" s="28">
        <v>2921498.97</v>
      </c>
      <c r="F80" s="28"/>
      <c r="G80" s="28">
        <v>-2921498.97</v>
      </c>
      <c r="H80" s="28">
        <v>2844538.0189999999</v>
      </c>
      <c r="I80" s="28"/>
      <c r="J80" s="28">
        <v>-2844538.0189999999</v>
      </c>
      <c r="K80" s="28">
        <v>2779019.321</v>
      </c>
      <c r="L80" s="28"/>
      <c r="M80" s="28">
        <v>-2779019.321</v>
      </c>
      <c r="N80" s="28">
        <v>2806809.5142100002</v>
      </c>
      <c r="O80" s="28"/>
      <c r="P80" s="28">
        <v>-2806809.5142100002</v>
      </c>
    </row>
    <row r="81" spans="1:16" ht="13.2" x14ac:dyDescent="0.25">
      <c r="A81" s="33" t="s">
        <v>169</v>
      </c>
      <c r="B81" s="34" t="s">
        <v>170</v>
      </c>
      <c r="C81" s="28">
        <v>2867771.0719400002</v>
      </c>
      <c r="D81" s="28">
        <v>2931208.1</v>
      </c>
      <c r="E81" s="28">
        <v>3000695.2</v>
      </c>
      <c r="F81" s="28"/>
      <c r="G81" s="28">
        <v>-3000695.2</v>
      </c>
      <c r="H81" s="28">
        <v>3011608.8</v>
      </c>
      <c r="I81" s="28"/>
      <c r="J81" s="28">
        <v>-3011608.8</v>
      </c>
      <c r="K81" s="28">
        <v>3028730.7</v>
      </c>
      <c r="L81" s="28"/>
      <c r="M81" s="28">
        <v>-3028730.7</v>
      </c>
      <c r="N81" s="28">
        <v>3059018.0070000002</v>
      </c>
      <c r="O81" s="28"/>
      <c r="P81" s="28">
        <v>-3059018.0070000002</v>
      </c>
    </row>
    <row r="82" spans="1:16" ht="13.2" x14ac:dyDescent="0.25">
      <c r="A82" s="33" t="s">
        <v>171</v>
      </c>
      <c r="B82" s="34" t="s">
        <v>172</v>
      </c>
      <c r="C82" s="28">
        <v>17888794.657499999</v>
      </c>
      <c r="D82" s="28">
        <v>18705858.908</v>
      </c>
      <c r="E82" s="28">
        <v>18964429.855</v>
      </c>
      <c r="F82" s="28"/>
      <c r="G82" s="28">
        <v>-18964429.855</v>
      </c>
      <c r="H82" s="28">
        <v>19093568.519000001</v>
      </c>
      <c r="I82" s="28"/>
      <c r="J82" s="28">
        <v>-19093568.519000001</v>
      </c>
      <c r="K82" s="28">
        <v>19246254.320999999</v>
      </c>
      <c r="L82" s="28"/>
      <c r="M82" s="28">
        <v>-19246254.320999999</v>
      </c>
      <c r="N82" s="28">
        <v>19438716.864209998</v>
      </c>
      <c r="O82" s="28"/>
      <c r="P82" s="28">
        <v>-19438716.864209998</v>
      </c>
    </row>
    <row r="83" spans="1:16" ht="13.2" x14ac:dyDescent="0.25">
      <c r="A83" s="33" t="s">
        <v>173</v>
      </c>
      <c r="B83" s="34" t="s">
        <v>174</v>
      </c>
      <c r="C83" s="28">
        <v>405271129.06682003</v>
      </c>
      <c r="D83" s="28">
        <v>523936260.25199997</v>
      </c>
      <c r="E83" s="28">
        <v>651275470.25999999</v>
      </c>
      <c r="F83" s="28"/>
      <c r="G83" s="28">
        <v>-651275470.25999999</v>
      </c>
      <c r="H83" s="28">
        <v>624574710.10800004</v>
      </c>
      <c r="I83" s="28"/>
      <c r="J83" s="28">
        <v>-624574710.10800004</v>
      </c>
      <c r="K83" s="28">
        <v>614950750.43900001</v>
      </c>
      <c r="L83" s="28"/>
      <c r="M83" s="28">
        <v>-614950750.43900001</v>
      </c>
      <c r="N83" s="28">
        <v>621100257.94339001</v>
      </c>
      <c r="O83" s="28"/>
      <c r="P83" s="28">
        <v>-621100257.94339001</v>
      </c>
    </row>
    <row r="84" spans="1:16" ht="13.2" x14ac:dyDescent="0.25">
      <c r="A84" s="33" t="s">
        <v>175</v>
      </c>
      <c r="B84" s="34" t="s">
        <v>176</v>
      </c>
      <c r="C84" s="28">
        <v>2100626.77</v>
      </c>
      <c r="D84" s="28">
        <v>1073300</v>
      </c>
      <c r="E84" s="28">
        <v>1079700</v>
      </c>
      <c r="F84" s="28"/>
      <c r="G84" s="28">
        <v>-1079700</v>
      </c>
      <c r="H84" s="28">
        <v>1085000</v>
      </c>
      <c r="I84" s="28"/>
      <c r="J84" s="28">
        <v>-1085000</v>
      </c>
      <c r="K84" s="28">
        <v>1090500</v>
      </c>
      <c r="L84" s="28"/>
      <c r="M84" s="28">
        <v>-1090500</v>
      </c>
      <c r="N84" s="28">
        <v>1101405</v>
      </c>
      <c r="O84" s="28"/>
      <c r="P84" s="28">
        <v>-1101405</v>
      </c>
    </row>
    <row r="85" spans="1:16" ht="13.2" x14ac:dyDescent="0.25">
      <c r="A85" s="33" t="s">
        <v>177</v>
      </c>
      <c r="B85" s="34" t="s">
        <v>178</v>
      </c>
      <c r="C85" s="28">
        <v>75507221.059740007</v>
      </c>
      <c r="D85" s="28">
        <v>113567014.223</v>
      </c>
      <c r="E85" s="28">
        <v>152337866.69</v>
      </c>
      <c r="F85" s="28"/>
      <c r="G85" s="28">
        <v>-152337866.69</v>
      </c>
      <c r="H85" s="28">
        <v>145435608.33399999</v>
      </c>
      <c r="I85" s="28"/>
      <c r="J85" s="28">
        <v>-145435608.33399999</v>
      </c>
      <c r="K85" s="28">
        <v>142447710.40599999</v>
      </c>
      <c r="L85" s="28"/>
      <c r="M85" s="28">
        <v>-142447710.40599999</v>
      </c>
      <c r="N85" s="28">
        <v>143872187.51006001</v>
      </c>
      <c r="O85" s="28"/>
      <c r="P85" s="28">
        <v>-143872187.51006001</v>
      </c>
    </row>
    <row r="86" spans="1:16" ht="13.2" x14ac:dyDescent="0.25">
      <c r="A86" s="33" t="s">
        <v>179</v>
      </c>
      <c r="B86" s="34" t="s">
        <v>180</v>
      </c>
      <c r="C86" s="28">
        <v>3908134.1263600001</v>
      </c>
      <c r="D86" s="28">
        <v>4044098.1090000002</v>
      </c>
      <c r="E86" s="28">
        <v>4064210.1949999998</v>
      </c>
      <c r="F86" s="28"/>
      <c r="G86" s="28">
        <v>-4064210.1949999998</v>
      </c>
      <c r="H86" s="28">
        <v>4003268.324</v>
      </c>
      <c r="I86" s="28"/>
      <c r="J86" s="28">
        <v>-4003268.324</v>
      </c>
      <c r="K86" s="28">
        <v>4047435.3160000001</v>
      </c>
      <c r="L86" s="28"/>
      <c r="M86" s="28">
        <v>-4047435.3160000001</v>
      </c>
      <c r="N86" s="28">
        <v>4087909.66916</v>
      </c>
      <c r="O86" s="28"/>
      <c r="P86" s="28">
        <v>-4087909.66916</v>
      </c>
    </row>
    <row r="87" spans="1:16" ht="13.2" x14ac:dyDescent="0.25">
      <c r="A87" s="33" t="s">
        <v>181</v>
      </c>
      <c r="B87" s="34" t="s">
        <v>182</v>
      </c>
      <c r="C87" s="28">
        <v>51200818.690880001</v>
      </c>
      <c r="D87" s="28">
        <v>88594449.116999999</v>
      </c>
      <c r="E87" s="28">
        <v>131080184.34999999</v>
      </c>
      <c r="F87" s="28"/>
      <c r="G87" s="28">
        <v>-131080184.34999999</v>
      </c>
      <c r="H87" s="28">
        <v>124553825.83</v>
      </c>
      <c r="I87" s="28"/>
      <c r="J87" s="28">
        <v>-124553825.83</v>
      </c>
      <c r="K87" s="28">
        <v>120575271.47</v>
      </c>
      <c r="L87" s="28"/>
      <c r="M87" s="28">
        <v>-120575271.47</v>
      </c>
      <c r="N87" s="28">
        <v>121781024.1847</v>
      </c>
      <c r="O87" s="28"/>
      <c r="P87" s="28">
        <v>-121781024.1847</v>
      </c>
    </row>
    <row r="88" spans="1:16" ht="13.2" x14ac:dyDescent="0.25">
      <c r="A88" s="33" t="s">
        <v>183</v>
      </c>
      <c r="B88" s="34" t="s">
        <v>184</v>
      </c>
      <c r="C88" s="28">
        <v>179905528.09002</v>
      </c>
      <c r="D88" s="28">
        <v>202109682.62900001</v>
      </c>
      <c r="E88" s="28">
        <v>226198719.31</v>
      </c>
      <c r="F88" s="28"/>
      <c r="G88" s="28">
        <v>-226198719.31</v>
      </c>
      <c r="H88" s="28">
        <v>225597888.278</v>
      </c>
      <c r="I88" s="28"/>
      <c r="J88" s="28">
        <v>-225597888.278</v>
      </c>
      <c r="K88" s="28">
        <v>226961339.63499999</v>
      </c>
      <c r="L88" s="28"/>
      <c r="M88" s="28">
        <v>-226961339.63499999</v>
      </c>
      <c r="N88" s="28">
        <v>229230953.03134999</v>
      </c>
      <c r="O88" s="28"/>
      <c r="P88" s="28">
        <v>-229230953.03134999</v>
      </c>
    </row>
    <row r="89" spans="1:16" ht="13.2" x14ac:dyDescent="0.25">
      <c r="A89" s="35" t="s">
        <v>185</v>
      </c>
      <c r="B89" s="34" t="s">
        <v>186</v>
      </c>
      <c r="C89" s="28">
        <v>122496583.43712001</v>
      </c>
      <c r="D89" s="28">
        <v>138084292.28099999</v>
      </c>
      <c r="E89" s="28">
        <v>159425200.64500001</v>
      </c>
      <c r="F89" s="28">
        <v>9150650</v>
      </c>
      <c r="G89" s="28">
        <v>-150274550.64500001</v>
      </c>
      <c r="H89" s="28">
        <v>155724711.16800001</v>
      </c>
      <c r="I89" s="28">
        <v>9196700</v>
      </c>
      <c r="J89" s="28">
        <v>-146528011.16800001</v>
      </c>
      <c r="K89" s="28">
        <v>155130222.81200001</v>
      </c>
      <c r="L89" s="28">
        <v>9333650</v>
      </c>
      <c r="M89" s="28">
        <v>-145796572.81200001</v>
      </c>
      <c r="N89" s="28">
        <v>156681525.04012001</v>
      </c>
      <c r="O89" s="28">
        <v>9427000</v>
      </c>
      <c r="P89" s="28">
        <v>-147254525.04012001</v>
      </c>
    </row>
    <row r="90" spans="1:16" ht="13.2" x14ac:dyDescent="0.25">
      <c r="A90" s="36" t="s">
        <v>187</v>
      </c>
      <c r="B90" s="37" t="s">
        <v>188</v>
      </c>
      <c r="C90" s="28"/>
      <c r="D90" s="28">
        <v>495733.40700000001</v>
      </c>
      <c r="E90" s="28">
        <v>492394.614</v>
      </c>
      <c r="F90" s="28"/>
      <c r="G90" s="28">
        <v>-492394.614</v>
      </c>
      <c r="H90" s="28">
        <v>489799.63199999998</v>
      </c>
      <c r="I90" s="28"/>
      <c r="J90" s="28">
        <v>-489799.63199999998</v>
      </c>
      <c r="K90" s="28">
        <v>489799.63199999998</v>
      </c>
      <c r="L90" s="28"/>
      <c r="M90" s="28">
        <v>-489799.63199999998</v>
      </c>
      <c r="N90" s="28">
        <v>494697.62832000002</v>
      </c>
      <c r="O90" s="28"/>
      <c r="P90" s="28">
        <v>-494697.62832000002</v>
      </c>
    </row>
    <row r="91" spans="1:16" ht="13.2" x14ac:dyDescent="0.25">
      <c r="A91" s="36" t="s">
        <v>189</v>
      </c>
      <c r="B91" s="37" t="s">
        <v>190</v>
      </c>
      <c r="C91" s="28"/>
      <c r="D91" s="28"/>
      <c r="E91" s="28">
        <v>2209036.2540000002</v>
      </c>
      <c r="F91" s="28"/>
      <c r="G91" s="28">
        <v>-2209036.2540000002</v>
      </c>
      <c r="H91" s="28">
        <v>2795584.4559999998</v>
      </c>
      <c r="I91" s="28"/>
      <c r="J91" s="28">
        <v>-2795584.4559999998</v>
      </c>
      <c r="K91" s="28">
        <v>3433984.4559999998</v>
      </c>
      <c r="L91" s="28"/>
      <c r="M91" s="28">
        <v>-3433984.4559999998</v>
      </c>
      <c r="N91" s="28">
        <v>3468324.3005599999</v>
      </c>
      <c r="O91" s="28"/>
      <c r="P91" s="28">
        <v>-3468324.3005599999</v>
      </c>
    </row>
    <row r="92" spans="1:16" ht="13.2" x14ac:dyDescent="0.25">
      <c r="A92" s="36" t="s">
        <v>191</v>
      </c>
      <c r="B92" s="37" t="s">
        <v>192</v>
      </c>
      <c r="C92" s="28">
        <v>328.6</v>
      </c>
      <c r="D92" s="28">
        <v>529617.98100000003</v>
      </c>
      <c r="E92" s="28">
        <v>536220.375</v>
      </c>
      <c r="F92" s="28"/>
      <c r="G92" s="28">
        <v>-536220.375</v>
      </c>
      <c r="H92" s="28">
        <v>526802.36</v>
      </c>
      <c r="I92" s="28"/>
      <c r="J92" s="28">
        <v>-526802.36</v>
      </c>
      <c r="K92" s="28">
        <v>526790.65599999996</v>
      </c>
      <c r="L92" s="28"/>
      <c r="M92" s="28">
        <v>-526790.65599999996</v>
      </c>
      <c r="N92" s="28">
        <v>532058.56255999999</v>
      </c>
      <c r="O92" s="28"/>
      <c r="P92" s="28">
        <v>-532058.56255999999</v>
      </c>
    </row>
    <row r="93" spans="1:16" ht="13.2" x14ac:dyDescent="0.25">
      <c r="A93" s="36" t="s">
        <v>193</v>
      </c>
      <c r="B93" s="37" t="s">
        <v>194</v>
      </c>
      <c r="C93" s="28">
        <v>23965.114939999999</v>
      </c>
      <c r="D93" s="28">
        <v>60850.5</v>
      </c>
      <c r="E93" s="28">
        <v>61189.5</v>
      </c>
      <c r="F93" s="28"/>
      <c r="G93" s="28">
        <v>-61189.5</v>
      </c>
      <c r="H93" s="28">
        <v>60116</v>
      </c>
      <c r="I93" s="28"/>
      <c r="J93" s="28">
        <v>-60116</v>
      </c>
      <c r="K93" s="28">
        <v>60116</v>
      </c>
      <c r="L93" s="28"/>
      <c r="M93" s="28">
        <v>-60116</v>
      </c>
      <c r="N93" s="28">
        <v>60717.16</v>
      </c>
      <c r="O93" s="28"/>
      <c r="P93" s="28">
        <v>-60717.16</v>
      </c>
    </row>
    <row r="94" spans="1:16" ht="13.2" x14ac:dyDescent="0.25">
      <c r="A94" s="36" t="s">
        <v>195</v>
      </c>
      <c r="B94" s="37" t="s">
        <v>196</v>
      </c>
      <c r="C94" s="28">
        <v>101491.31226000001</v>
      </c>
      <c r="D94" s="28">
        <v>190207.89300000001</v>
      </c>
      <c r="E94" s="28">
        <v>242368.902</v>
      </c>
      <c r="F94" s="28"/>
      <c r="G94" s="28">
        <v>-242368.902</v>
      </c>
      <c r="H94" s="28">
        <v>239511.72</v>
      </c>
      <c r="I94" s="28"/>
      <c r="J94" s="28">
        <v>-239511.72</v>
      </c>
      <c r="K94" s="28">
        <v>255319.568</v>
      </c>
      <c r="L94" s="28"/>
      <c r="M94" s="28">
        <v>-255319.568</v>
      </c>
      <c r="N94" s="28">
        <v>257872.76368</v>
      </c>
      <c r="O94" s="28"/>
      <c r="P94" s="28">
        <v>-257872.76368</v>
      </c>
    </row>
    <row r="95" spans="1:16" ht="13.2" x14ac:dyDescent="0.25">
      <c r="A95" s="36" t="s">
        <v>475</v>
      </c>
      <c r="B95" s="37" t="s">
        <v>476</v>
      </c>
      <c r="C95" s="28">
        <v>534377.80000000005</v>
      </c>
      <c r="D95" s="28">
        <v>538500</v>
      </c>
      <c r="E95" s="28">
        <v>541500</v>
      </c>
      <c r="F95" s="28"/>
      <c r="G95" s="28">
        <v>-541500</v>
      </c>
      <c r="H95" s="28">
        <v>532000</v>
      </c>
      <c r="I95" s="28"/>
      <c r="J95" s="28">
        <v>-532000</v>
      </c>
      <c r="K95" s="28">
        <v>532000</v>
      </c>
      <c r="L95" s="28"/>
      <c r="M95" s="28">
        <v>-532000</v>
      </c>
      <c r="N95" s="28">
        <v>537320</v>
      </c>
      <c r="O95" s="28"/>
      <c r="P95" s="28">
        <v>-537320</v>
      </c>
    </row>
    <row r="96" spans="1:16" ht="13.2" x14ac:dyDescent="0.25">
      <c r="A96" s="36" t="s">
        <v>492</v>
      </c>
      <c r="B96" s="37" t="s">
        <v>493</v>
      </c>
      <c r="C96" s="28">
        <v>-63430.400000000001</v>
      </c>
      <c r="D96" s="28"/>
      <c r="E96" s="28"/>
      <c r="F96" s="28"/>
      <c r="G96" s="28"/>
      <c r="H96" s="28"/>
      <c r="I96" s="28"/>
      <c r="J96" s="28"/>
      <c r="K96" s="28"/>
      <c r="L96" s="28"/>
      <c r="M96" s="28"/>
      <c r="N96" s="28"/>
      <c r="O96" s="28"/>
      <c r="P96" s="28"/>
    </row>
    <row r="97" spans="1:16" ht="13.2" x14ac:dyDescent="0.25">
      <c r="A97" s="36" t="s">
        <v>197</v>
      </c>
      <c r="B97" s="37" t="s">
        <v>198</v>
      </c>
      <c r="C97" s="28">
        <v>12207052</v>
      </c>
      <c r="D97" s="28">
        <v>12607540.5</v>
      </c>
      <c r="E97" s="28">
        <v>13041976</v>
      </c>
      <c r="F97" s="28"/>
      <c r="G97" s="28">
        <v>-13041976</v>
      </c>
      <c r="H97" s="28">
        <v>12880044</v>
      </c>
      <c r="I97" s="28"/>
      <c r="J97" s="28">
        <v>-12880044</v>
      </c>
      <c r="K97" s="28">
        <v>12781653.5</v>
      </c>
      <c r="L97" s="28"/>
      <c r="M97" s="28">
        <v>-12781653.5</v>
      </c>
      <c r="N97" s="28">
        <v>12909470.035</v>
      </c>
      <c r="O97" s="28"/>
      <c r="P97" s="28">
        <v>-12909470.035</v>
      </c>
    </row>
    <row r="98" spans="1:16" ht="13.2" x14ac:dyDescent="0.25">
      <c r="A98" s="36" t="s">
        <v>199</v>
      </c>
      <c r="B98" s="37" t="s">
        <v>200</v>
      </c>
      <c r="C98" s="28">
        <v>604800</v>
      </c>
      <c r="D98" s="28">
        <v>585600</v>
      </c>
      <c r="E98" s="28">
        <v>587100</v>
      </c>
      <c r="F98" s="28"/>
      <c r="G98" s="28">
        <v>-587100</v>
      </c>
      <c r="H98" s="28">
        <v>596400</v>
      </c>
      <c r="I98" s="28"/>
      <c r="J98" s="28">
        <v>-596400</v>
      </c>
      <c r="K98" s="28">
        <v>605700</v>
      </c>
      <c r="L98" s="28"/>
      <c r="M98" s="28">
        <v>-605700</v>
      </c>
      <c r="N98" s="28">
        <v>611757</v>
      </c>
      <c r="O98" s="28"/>
      <c r="P98" s="28">
        <v>-611757</v>
      </c>
    </row>
    <row r="99" spans="1:16" s="44" customFormat="1" ht="13.2" x14ac:dyDescent="0.25">
      <c r="A99" s="45" t="s">
        <v>201</v>
      </c>
      <c r="B99" s="40" t="s">
        <v>202</v>
      </c>
      <c r="C99" s="39">
        <v>9089970.8249999993</v>
      </c>
      <c r="D99" s="39">
        <v>9153900</v>
      </c>
      <c r="E99" s="39">
        <v>9150650</v>
      </c>
      <c r="F99" s="39">
        <v>9150650</v>
      </c>
      <c r="G99" s="39"/>
      <c r="H99" s="39">
        <v>9196700</v>
      </c>
      <c r="I99" s="39">
        <v>9196700</v>
      </c>
      <c r="J99" s="39"/>
      <c r="K99" s="39">
        <v>9333650</v>
      </c>
      <c r="L99" s="39">
        <v>9333650</v>
      </c>
      <c r="M99" s="39"/>
      <c r="N99" s="39">
        <v>9426986.5</v>
      </c>
      <c r="O99" s="39">
        <v>9427000</v>
      </c>
      <c r="P99" s="39">
        <v>13.5</v>
      </c>
    </row>
    <row r="100" spans="1:16" s="44" customFormat="1" ht="13.2" x14ac:dyDescent="0.25">
      <c r="A100" s="45" t="s">
        <v>203</v>
      </c>
      <c r="B100" s="40" t="s">
        <v>204</v>
      </c>
      <c r="C100" s="39">
        <v>84960872.164000005</v>
      </c>
      <c r="D100" s="39">
        <v>80584672</v>
      </c>
      <c r="E100" s="39">
        <v>79199680</v>
      </c>
      <c r="F100" s="39"/>
      <c r="G100" s="39">
        <v>-79199680</v>
      </c>
      <c r="H100" s="39">
        <v>77806120</v>
      </c>
      <c r="I100" s="39"/>
      <c r="J100" s="39">
        <v>-77806120</v>
      </c>
      <c r="K100" s="39">
        <v>77976696</v>
      </c>
      <c r="L100" s="39"/>
      <c r="M100" s="39">
        <v>-77976696</v>
      </c>
      <c r="N100" s="39">
        <v>78756462.959999993</v>
      </c>
      <c r="O100" s="39"/>
      <c r="P100" s="39">
        <v>-78756462.959999993</v>
      </c>
    </row>
    <row r="101" spans="1:16" ht="13.2" x14ac:dyDescent="0.25">
      <c r="A101" s="36" t="s">
        <v>477</v>
      </c>
      <c r="B101" s="37" t="s">
        <v>442</v>
      </c>
      <c r="C101" s="28">
        <v>-7473.2503999999999</v>
      </c>
      <c r="D101" s="28"/>
      <c r="E101" s="28"/>
      <c r="F101" s="28"/>
      <c r="G101" s="28"/>
      <c r="H101" s="28"/>
      <c r="I101" s="28"/>
      <c r="J101" s="28"/>
      <c r="K101" s="28"/>
      <c r="L101" s="28"/>
      <c r="M101" s="28"/>
      <c r="N101" s="28"/>
      <c r="O101" s="28"/>
      <c r="P101" s="28"/>
    </row>
    <row r="102" spans="1:16" ht="13.2" x14ac:dyDescent="0.25">
      <c r="A102" s="36" t="s">
        <v>205</v>
      </c>
      <c r="B102" s="37" t="s">
        <v>202</v>
      </c>
      <c r="C102" s="28">
        <v>123723.4</v>
      </c>
      <c r="D102" s="28">
        <v>129860</v>
      </c>
      <c r="E102" s="28">
        <v>130600</v>
      </c>
      <c r="F102" s="28"/>
      <c r="G102" s="28">
        <v>-130600</v>
      </c>
      <c r="H102" s="28">
        <v>131260</v>
      </c>
      <c r="I102" s="28"/>
      <c r="J102" s="28">
        <v>-131260</v>
      </c>
      <c r="K102" s="28">
        <v>131920</v>
      </c>
      <c r="L102" s="28"/>
      <c r="M102" s="28">
        <v>-131920</v>
      </c>
      <c r="N102" s="28">
        <v>133239.20000000001</v>
      </c>
      <c r="O102" s="28"/>
      <c r="P102" s="28">
        <v>-133239.20000000001</v>
      </c>
    </row>
    <row r="103" spans="1:16" ht="13.2" x14ac:dyDescent="0.25">
      <c r="A103" s="36" t="s">
        <v>206</v>
      </c>
      <c r="B103" s="37" t="s">
        <v>207</v>
      </c>
      <c r="C103" s="28">
        <v>674280</v>
      </c>
      <c r="D103" s="28">
        <v>643500</v>
      </c>
      <c r="E103" s="28">
        <v>589800</v>
      </c>
      <c r="F103" s="28"/>
      <c r="G103" s="28">
        <v>-589800</v>
      </c>
      <c r="H103" s="28">
        <v>710400</v>
      </c>
      <c r="I103" s="28"/>
      <c r="J103" s="28">
        <v>-710400</v>
      </c>
      <c r="K103" s="28">
        <v>811500</v>
      </c>
      <c r="L103" s="28"/>
      <c r="M103" s="28">
        <v>-811500</v>
      </c>
      <c r="N103" s="28">
        <v>819615</v>
      </c>
      <c r="O103" s="28"/>
      <c r="P103" s="28">
        <v>-819615</v>
      </c>
    </row>
    <row r="104" spans="1:16" ht="13.2" x14ac:dyDescent="0.25">
      <c r="A104" s="36" t="s">
        <v>467</v>
      </c>
      <c r="B104" s="37" t="s">
        <v>468</v>
      </c>
      <c r="C104" s="28">
        <v>2.0158200000000002</v>
      </c>
      <c r="D104" s="28"/>
      <c r="E104" s="28"/>
      <c r="F104" s="28"/>
      <c r="G104" s="28"/>
      <c r="H104" s="28"/>
      <c r="I104" s="28"/>
      <c r="J104" s="28"/>
      <c r="K104" s="28"/>
      <c r="L104" s="28"/>
      <c r="M104" s="28"/>
      <c r="N104" s="28"/>
      <c r="O104" s="28"/>
      <c r="P104" s="28"/>
    </row>
    <row r="105" spans="1:16" ht="13.2" x14ac:dyDescent="0.25">
      <c r="A105" s="36" t="s">
        <v>208</v>
      </c>
      <c r="B105" s="37" t="s">
        <v>209</v>
      </c>
      <c r="C105" s="28">
        <v>953290.78300000005</v>
      </c>
      <c r="D105" s="28">
        <v>16294310</v>
      </c>
      <c r="E105" s="28">
        <v>41572685</v>
      </c>
      <c r="F105" s="28"/>
      <c r="G105" s="28">
        <v>-41572685</v>
      </c>
      <c r="H105" s="28">
        <v>42077190</v>
      </c>
      <c r="I105" s="28"/>
      <c r="J105" s="28">
        <v>-42077190</v>
      </c>
      <c r="K105" s="28">
        <v>41768495</v>
      </c>
      <c r="L105" s="28"/>
      <c r="M105" s="28">
        <v>-41768495</v>
      </c>
      <c r="N105" s="28">
        <v>42186179.950000003</v>
      </c>
      <c r="O105" s="28"/>
      <c r="P105" s="28">
        <v>-42186179.950000003</v>
      </c>
    </row>
    <row r="106" spans="1:16" ht="13.2" x14ac:dyDescent="0.25">
      <c r="A106" s="36" t="s">
        <v>210</v>
      </c>
      <c r="B106" s="37" t="s">
        <v>211</v>
      </c>
      <c r="C106" s="28"/>
      <c r="D106" s="28"/>
      <c r="E106" s="28"/>
      <c r="F106" s="28"/>
      <c r="G106" s="28"/>
      <c r="H106" s="28">
        <v>1007783</v>
      </c>
      <c r="I106" s="28"/>
      <c r="J106" s="28">
        <v>-1007783</v>
      </c>
      <c r="K106" s="28">
        <v>2080098</v>
      </c>
      <c r="L106" s="28"/>
      <c r="M106" s="28">
        <v>-2080098</v>
      </c>
      <c r="N106" s="28">
        <v>2100898.98</v>
      </c>
      <c r="O106" s="28"/>
      <c r="P106" s="28">
        <v>-2100898.98</v>
      </c>
    </row>
    <row r="107" spans="1:16" ht="13.2" x14ac:dyDescent="0.25">
      <c r="A107" s="36" t="s">
        <v>494</v>
      </c>
      <c r="B107" s="37" t="s">
        <v>495</v>
      </c>
      <c r="C107" s="28">
        <v>13293333.0725</v>
      </c>
      <c r="D107" s="28">
        <v>16270000</v>
      </c>
      <c r="E107" s="28">
        <v>11070000</v>
      </c>
      <c r="F107" s="28"/>
      <c r="G107" s="28">
        <v>-11070000</v>
      </c>
      <c r="H107" s="28">
        <v>6675000</v>
      </c>
      <c r="I107" s="28"/>
      <c r="J107" s="28">
        <v>-6675000</v>
      </c>
      <c r="K107" s="28">
        <v>4342500</v>
      </c>
      <c r="L107" s="28"/>
      <c r="M107" s="28">
        <v>-4342500</v>
      </c>
      <c r="N107" s="28">
        <v>4385925</v>
      </c>
      <c r="O107" s="28"/>
      <c r="P107" s="28">
        <v>-4385925</v>
      </c>
    </row>
    <row r="108" spans="1:16" s="44" customFormat="1" ht="13.2" x14ac:dyDescent="0.25">
      <c r="A108" s="45"/>
      <c r="B108" s="40" t="s">
        <v>21</v>
      </c>
      <c r="C108" s="39">
        <f>C100+C99</f>
        <v>94050842.989000008</v>
      </c>
      <c r="D108" s="39"/>
      <c r="E108" s="39"/>
      <c r="F108" s="39"/>
      <c r="G108" s="39"/>
      <c r="H108" s="39"/>
      <c r="I108" s="39"/>
      <c r="J108" s="39"/>
      <c r="K108" s="39"/>
      <c r="L108" s="39"/>
      <c r="M108" s="39"/>
      <c r="N108" s="39"/>
      <c r="O108" s="39"/>
      <c r="P108" s="39"/>
    </row>
    <row r="109" spans="1:16" s="44" customFormat="1" ht="13.2" x14ac:dyDescent="0.25">
      <c r="A109" s="45"/>
      <c r="B109" s="40"/>
      <c r="C109" s="39"/>
      <c r="D109" s="39"/>
      <c r="E109" s="39"/>
      <c r="F109" s="39"/>
      <c r="G109" s="39"/>
      <c r="H109" s="39"/>
      <c r="I109" s="39"/>
      <c r="J109" s="39"/>
      <c r="K109" s="39"/>
      <c r="L109" s="39"/>
      <c r="M109" s="39"/>
      <c r="N109" s="39"/>
      <c r="O109" s="39"/>
      <c r="P109" s="39"/>
    </row>
    <row r="110" spans="1:16" ht="13.2" x14ac:dyDescent="0.25">
      <c r="A110" s="33" t="s">
        <v>212</v>
      </c>
      <c r="B110" s="34" t="s">
        <v>213</v>
      </c>
      <c r="C110" s="28">
        <v>628038577.00544</v>
      </c>
      <c r="D110" s="28">
        <v>705033024.17900002</v>
      </c>
      <c r="E110" s="28">
        <v>705977052.93499994</v>
      </c>
      <c r="F110" s="28"/>
      <c r="G110" s="28">
        <v>-705977052.93499994</v>
      </c>
      <c r="H110" s="28">
        <v>716143445.75</v>
      </c>
      <c r="I110" s="28"/>
      <c r="J110" s="28">
        <v>-716143445.75</v>
      </c>
      <c r="K110" s="28">
        <v>725792211.58399999</v>
      </c>
      <c r="L110" s="28"/>
      <c r="M110" s="28">
        <v>-725792211.58399999</v>
      </c>
      <c r="N110" s="28">
        <v>733050133.69983995</v>
      </c>
      <c r="O110" s="28"/>
      <c r="P110" s="28">
        <v>-733050133.69983995</v>
      </c>
    </row>
    <row r="111" spans="1:16" ht="13.2" x14ac:dyDescent="0.25">
      <c r="A111" s="31" t="s">
        <v>214</v>
      </c>
      <c r="B111" s="32" t="s">
        <v>215</v>
      </c>
      <c r="C111" s="28">
        <v>52096967.737599999</v>
      </c>
      <c r="D111" s="28">
        <v>59773602.851999998</v>
      </c>
      <c r="E111" s="28">
        <v>62622069.460000001</v>
      </c>
      <c r="F111" s="28"/>
      <c r="G111" s="28">
        <v>-62622069.460000001</v>
      </c>
      <c r="H111" s="28">
        <v>62829221.908</v>
      </c>
      <c r="I111" s="28"/>
      <c r="J111" s="28">
        <v>-62829221.908</v>
      </c>
      <c r="K111" s="28">
        <v>63285988.972000003</v>
      </c>
      <c r="L111" s="28"/>
      <c r="M111" s="28">
        <v>-63285988.972000003</v>
      </c>
      <c r="N111" s="28">
        <v>63918848.861720003</v>
      </c>
      <c r="O111" s="28"/>
      <c r="P111" s="28">
        <v>-63918848.861720003</v>
      </c>
    </row>
    <row r="112" spans="1:16" ht="13.2" x14ac:dyDescent="0.25">
      <c r="A112" s="33" t="s">
        <v>216</v>
      </c>
      <c r="B112" s="34" t="s">
        <v>217</v>
      </c>
      <c r="C112" s="28">
        <v>21099115.949999999</v>
      </c>
      <c r="D112" s="28">
        <v>23955300</v>
      </c>
      <c r="E112" s="28">
        <v>24085700</v>
      </c>
      <c r="F112" s="28"/>
      <c r="G112" s="28">
        <v>-24085700</v>
      </c>
      <c r="H112" s="28">
        <v>24319600</v>
      </c>
      <c r="I112" s="28"/>
      <c r="J112" s="28">
        <v>-24319600</v>
      </c>
      <c r="K112" s="28">
        <v>24555600</v>
      </c>
      <c r="L112" s="28"/>
      <c r="M112" s="28">
        <v>-24555600</v>
      </c>
      <c r="N112" s="28">
        <v>24801156</v>
      </c>
      <c r="O112" s="28"/>
      <c r="P112" s="28">
        <v>-24801156</v>
      </c>
    </row>
    <row r="113" spans="1:16" ht="13.2" x14ac:dyDescent="0.25">
      <c r="A113" s="33" t="s">
        <v>218</v>
      </c>
      <c r="B113" s="34" t="s">
        <v>219</v>
      </c>
      <c r="C113" s="28">
        <v>3484110.7313000001</v>
      </c>
      <c r="D113" s="28">
        <v>3712756.426</v>
      </c>
      <c r="E113" s="28">
        <v>3751922.23</v>
      </c>
      <c r="F113" s="28"/>
      <c r="G113" s="28">
        <v>-3751922.23</v>
      </c>
      <c r="H113" s="28">
        <v>3837068.4539999999</v>
      </c>
      <c r="I113" s="28"/>
      <c r="J113" s="28">
        <v>-3837068.4539999999</v>
      </c>
      <c r="K113" s="28">
        <v>3869381.986</v>
      </c>
      <c r="L113" s="28"/>
      <c r="M113" s="28">
        <v>-3869381.986</v>
      </c>
      <c r="N113" s="28">
        <v>3908075.8058600002</v>
      </c>
      <c r="O113" s="28"/>
      <c r="P113" s="28">
        <v>-3908075.8058600002</v>
      </c>
    </row>
    <row r="114" spans="1:16" ht="13.2" x14ac:dyDescent="0.25">
      <c r="A114" s="33" t="s">
        <v>220</v>
      </c>
      <c r="B114" s="34" t="s">
        <v>215</v>
      </c>
      <c r="C114" s="28">
        <v>27513741.056299999</v>
      </c>
      <c r="D114" s="28">
        <v>32105546.425999999</v>
      </c>
      <c r="E114" s="28">
        <v>34784447.229999997</v>
      </c>
      <c r="F114" s="28"/>
      <c r="G114" s="28">
        <v>-34784447.229999997</v>
      </c>
      <c r="H114" s="28">
        <v>34672553.454000004</v>
      </c>
      <c r="I114" s="28"/>
      <c r="J114" s="28">
        <v>-34672553.454000004</v>
      </c>
      <c r="K114" s="28">
        <v>34861006.986000001</v>
      </c>
      <c r="L114" s="28"/>
      <c r="M114" s="28">
        <v>-34861006.986000001</v>
      </c>
      <c r="N114" s="28">
        <v>35209617.055859998</v>
      </c>
      <c r="O114" s="28"/>
      <c r="P114" s="28">
        <v>-35209617.055859998</v>
      </c>
    </row>
    <row r="115" spans="1:16" ht="13.2" x14ac:dyDescent="0.25">
      <c r="A115" s="29" t="s">
        <v>221</v>
      </c>
      <c r="B115" s="30" t="s">
        <v>222</v>
      </c>
      <c r="C115" s="28">
        <v>726950369.49474001</v>
      </c>
      <c r="D115" s="28">
        <v>617848349.59800005</v>
      </c>
      <c r="E115" s="28">
        <v>631699253.44000006</v>
      </c>
      <c r="F115" s="28"/>
      <c r="G115" s="28">
        <v>-631699253.44000006</v>
      </c>
      <c r="H115" s="28">
        <v>624271348.94700003</v>
      </c>
      <c r="I115" s="28"/>
      <c r="J115" s="28">
        <v>-624271348.94700003</v>
      </c>
      <c r="K115" s="28">
        <v>626933863.472</v>
      </c>
      <c r="L115" s="28"/>
      <c r="M115" s="28">
        <v>-626933863.472</v>
      </c>
      <c r="N115" s="28">
        <v>633203202.10671997</v>
      </c>
      <c r="O115" s="28"/>
      <c r="P115" s="28">
        <v>-633203202.10671997</v>
      </c>
    </row>
    <row r="116" spans="1:16" ht="13.2" x14ac:dyDescent="0.25">
      <c r="A116" s="31" t="s">
        <v>223</v>
      </c>
      <c r="B116" s="32" t="s">
        <v>224</v>
      </c>
      <c r="C116" s="28">
        <v>160130704.29954001</v>
      </c>
      <c r="D116" s="28">
        <v>163706234.20500001</v>
      </c>
      <c r="E116" s="28">
        <v>165227809.905</v>
      </c>
      <c r="F116" s="28"/>
      <c r="G116" s="28">
        <v>-165227809.905</v>
      </c>
      <c r="H116" s="28">
        <v>166812769.65599999</v>
      </c>
      <c r="I116" s="28"/>
      <c r="J116" s="28">
        <v>-166812769.65599999</v>
      </c>
      <c r="K116" s="28">
        <v>168318453.83700001</v>
      </c>
      <c r="L116" s="28"/>
      <c r="M116" s="28">
        <v>-168318453.83700001</v>
      </c>
      <c r="N116" s="28">
        <v>170001638.37537</v>
      </c>
      <c r="O116" s="28"/>
      <c r="P116" s="28">
        <v>-170001638.37537</v>
      </c>
    </row>
    <row r="117" spans="1:16" ht="13.2" x14ac:dyDescent="0.25">
      <c r="A117" s="33" t="s">
        <v>469</v>
      </c>
      <c r="B117" s="34" t="s">
        <v>470</v>
      </c>
      <c r="C117" s="28">
        <v>34190091.943899997</v>
      </c>
      <c r="D117" s="28">
        <v>35434294.523000002</v>
      </c>
      <c r="E117" s="28">
        <v>35254570.979999997</v>
      </c>
      <c r="F117" s="28"/>
      <c r="G117" s="28">
        <v>-35254570.979999997</v>
      </c>
      <c r="H117" s="28">
        <v>35629954.691</v>
      </c>
      <c r="I117" s="28"/>
      <c r="J117" s="28">
        <v>-35629954.691</v>
      </c>
      <c r="K117" s="28">
        <v>35943123.902000003</v>
      </c>
      <c r="L117" s="28"/>
      <c r="M117" s="28">
        <v>-35943123.902000003</v>
      </c>
      <c r="N117" s="28">
        <v>36302555.14102</v>
      </c>
      <c r="O117" s="28"/>
      <c r="P117" s="28">
        <v>-36302555.14102</v>
      </c>
    </row>
    <row r="118" spans="1:16" ht="13.2" x14ac:dyDescent="0.25">
      <c r="A118" s="33" t="s">
        <v>225</v>
      </c>
      <c r="B118" s="34" t="s">
        <v>226</v>
      </c>
      <c r="C118" s="28">
        <v>88466743.250719994</v>
      </c>
      <c r="D118" s="28">
        <v>89643364.737000003</v>
      </c>
      <c r="E118" s="28">
        <v>90729230.950000003</v>
      </c>
      <c r="F118" s="28"/>
      <c r="G118" s="28">
        <v>-90729230.950000003</v>
      </c>
      <c r="H118" s="28">
        <v>91561153.310000002</v>
      </c>
      <c r="I118" s="28"/>
      <c r="J118" s="28">
        <v>-91561153.310000002</v>
      </c>
      <c r="K118" s="28">
        <v>92368503.290000007</v>
      </c>
      <c r="L118" s="28"/>
      <c r="M118" s="28">
        <v>-92368503.290000007</v>
      </c>
      <c r="N118" s="28">
        <v>93292188.322899997</v>
      </c>
      <c r="O118" s="28"/>
      <c r="P118" s="28">
        <v>-93292188.322899997</v>
      </c>
    </row>
    <row r="119" spans="1:16" ht="13.2" x14ac:dyDescent="0.25">
      <c r="A119" s="33" t="s">
        <v>227</v>
      </c>
      <c r="B119" s="34" t="s">
        <v>228</v>
      </c>
      <c r="C119" s="28">
        <v>37473869.10492</v>
      </c>
      <c r="D119" s="28">
        <v>38628574.945</v>
      </c>
      <c r="E119" s="28">
        <v>39244007.975000001</v>
      </c>
      <c r="F119" s="28"/>
      <c r="G119" s="28">
        <v>-39244007.975000001</v>
      </c>
      <c r="H119" s="28">
        <v>39621661.655000001</v>
      </c>
      <c r="I119" s="28"/>
      <c r="J119" s="28">
        <v>-39621661.655000001</v>
      </c>
      <c r="K119" s="28">
        <v>40006826.645000003</v>
      </c>
      <c r="L119" s="28"/>
      <c r="M119" s="28">
        <v>-40006826.645000003</v>
      </c>
      <c r="N119" s="28">
        <v>40406894.911449999</v>
      </c>
      <c r="O119" s="28"/>
      <c r="P119" s="28">
        <v>-40406894.911449999</v>
      </c>
    </row>
    <row r="120" spans="1:16" ht="13.2" x14ac:dyDescent="0.25">
      <c r="A120" s="31" t="s">
        <v>229</v>
      </c>
      <c r="B120" s="32" t="s">
        <v>230</v>
      </c>
      <c r="C120" s="28">
        <v>232665926.97918004</v>
      </c>
      <c r="D120" s="28">
        <v>144807874.63299999</v>
      </c>
      <c r="E120" s="28">
        <v>149689930.215</v>
      </c>
      <c r="F120" s="28"/>
      <c r="G120" s="28">
        <v>-149689930.215</v>
      </c>
      <c r="H120" s="28">
        <v>151159375.868</v>
      </c>
      <c r="I120" s="28"/>
      <c r="J120" s="28">
        <v>-151159375.868</v>
      </c>
      <c r="K120" s="28">
        <v>152568250.61199999</v>
      </c>
      <c r="L120" s="28"/>
      <c r="M120" s="28">
        <v>-152568250.61199999</v>
      </c>
      <c r="N120" s="28">
        <v>154093933.11812001</v>
      </c>
      <c r="O120" s="28"/>
      <c r="P120" s="28">
        <v>-154093933.11812001</v>
      </c>
    </row>
    <row r="121" spans="1:16" ht="13.2" x14ac:dyDescent="0.25">
      <c r="A121" s="33" t="s">
        <v>231</v>
      </c>
      <c r="B121" s="34" t="s">
        <v>232</v>
      </c>
      <c r="C121" s="28">
        <v>165258168.23245999</v>
      </c>
      <c r="D121" s="28">
        <v>72399469.895999998</v>
      </c>
      <c r="E121" s="28">
        <v>75797844.079999998</v>
      </c>
      <c r="F121" s="28"/>
      <c r="G121" s="28">
        <v>-75797844.079999998</v>
      </c>
      <c r="H121" s="28">
        <v>76544538.070999995</v>
      </c>
      <c r="I121" s="28"/>
      <c r="J121" s="28">
        <v>-76544538.070999995</v>
      </c>
      <c r="K121" s="28">
        <v>77285402.988999993</v>
      </c>
      <c r="L121" s="28"/>
      <c r="M121" s="28">
        <v>-77285402.988999993</v>
      </c>
      <c r="N121" s="28">
        <v>78058257.018889993</v>
      </c>
      <c r="O121" s="28"/>
      <c r="P121" s="28">
        <v>-78058257.018889993</v>
      </c>
    </row>
    <row r="122" spans="1:16" ht="13.2" x14ac:dyDescent="0.25">
      <c r="A122" s="33" t="s">
        <v>233</v>
      </c>
      <c r="B122" s="34" t="s">
        <v>234</v>
      </c>
      <c r="C122" s="28">
        <v>58202801.472259991</v>
      </c>
      <c r="D122" s="28">
        <v>59093339.840999998</v>
      </c>
      <c r="E122" s="28">
        <v>59271807.055</v>
      </c>
      <c r="F122" s="28"/>
      <c r="G122" s="28">
        <v>-59271807.055</v>
      </c>
      <c r="H122" s="28">
        <v>59827579.726000004</v>
      </c>
      <c r="I122" s="28"/>
      <c r="J122" s="28">
        <v>-59827579.726000004</v>
      </c>
      <c r="K122" s="28">
        <v>60352704.634000003</v>
      </c>
      <c r="L122" s="28"/>
      <c r="M122" s="28">
        <v>-60352704.634000003</v>
      </c>
      <c r="N122" s="28">
        <v>60956231.680339999</v>
      </c>
      <c r="O122" s="28"/>
      <c r="P122" s="28">
        <v>-60956231.680339999</v>
      </c>
    </row>
    <row r="123" spans="1:16" ht="13.2" x14ac:dyDescent="0.25">
      <c r="A123" s="33" t="s">
        <v>478</v>
      </c>
      <c r="B123" s="34" t="s">
        <v>479</v>
      </c>
      <c r="C123" s="28">
        <v>9204957.2744600009</v>
      </c>
      <c r="D123" s="28">
        <v>13315064.896</v>
      </c>
      <c r="E123" s="28">
        <v>14620279.08</v>
      </c>
      <c r="F123" s="28"/>
      <c r="G123" s="28">
        <v>-14620279.08</v>
      </c>
      <c r="H123" s="28">
        <v>14787258.071</v>
      </c>
      <c r="I123" s="28"/>
      <c r="J123" s="28">
        <v>-14787258.071</v>
      </c>
      <c r="K123" s="28">
        <v>14930142.989</v>
      </c>
      <c r="L123" s="28"/>
      <c r="M123" s="28">
        <v>-14930142.989</v>
      </c>
      <c r="N123" s="28">
        <v>15079444.418889999</v>
      </c>
      <c r="O123" s="28"/>
      <c r="P123" s="28">
        <v>-15079444.418889999</v>
      </c>
    </row>
    <row r="124" spans="1:16" ht="13.2" x14ac:dyDescent="0.25">
      <c r="A124" s="31" t="s">
        <v>235</v>
      </c>
      <c r="B124" s="32" t="s">
        <v>236</v>
      </c>
      <c r="C124" s="28">
        <v>271501886.76002002</v>
      </c>
      <c r="D124" s="28">
        <v>246090952.963</v>
      </c>
      <c r="E124" s="28">
        <v>253422710.88499999</v>
      </c>
      <c r="F124" s="28"/>
      <c r="G124" s="28">
        <v>-253422710.88499999</v>
      </c>
      <c r="H124" s="28">
        <v>242825910.373</v>
      </c>
      <c r="I124" s="28"/>
      <c r="J124" s="28">
        <v>-242825910.373</v>
      </c>
      <c r="K124" s="28">
        <v>242461059.07300004</v>
      </c>
      <c r="L124" s="28"/>
      <c r="M124" s="28">
        <v>-242461059.07300004</v>
      </c>
      <c r="N124" s="28">
        <v>244885669.66373</v>
      </c>
      <c r="O124" s="28"/>
      <c r="P124" s="28">
        <v>-244885669.66373</v>
      </c>
    </row>
    <row r="125" spans="1:16" ht="13.2" x14ac:dyDescent="0.25">
      <c r="A125" s="33" t="s">
        <v>237</v>
      </c>
      <c r="B125" s="34" t="s">
        <v>236</v>
      </c>
      <c r="C125" s="28">
        <v>271501886.76002002</v>
      </c>
      <c r="D125" s="28">
        <v>246090952.963</v>
      </c>
      <c r="E125" s="28">
        <v>253422710.88499999</v>
      </c>
      <c r="F125" s="28"/>
      <c r="G125" s="28">
        <v>-253422710.88499999</v>
      </c>
      <c r="H125" s="28">
        <v>242825910.373</v>
      </c>
      <c r="I125" s="28"/>
      <c r="J125" s="28">
        <v>-242825910.373</v>
      </c>
      <c r="K125" s="28">
        <v>242461059.07300004</v>
      </c>
      <c r="L125" s="28"/>
      <c r="M125" s="28">
        <v>-242461059.07300004</v>
      </c>
      <c r="N125" s="28">
        <v>244885669.66373</v>
      </c>
      <c r="O125" s="28"/>
      <c r="P125" s="28">
        <v>-244885669.66373</v>
      </c>
    </row>
    <row r="126" spans="1:16" ht="13.2" x14ac:dyDescent="0.25">
      <c r="A126" s="31" t="s">
        <v>238</v>
      </c>
      <c r="B126" s="32" t="s">
        <v>239</v>
      </c>
      <c r="C126" s="28">
        <v>62651851.456</v>
      </c>
      <c r="D126" s="28">
        <v>63243287.796999998</v>
      </c>
      <c r="E126" s="28">
        <v>63358802.435000002</v>
      </c>
      <c r="F126" s="28"/>
      <c r="G126" s="28">
        <v>-63358802.435000002</v>
      </c>
      <c r="H126" s="28">
        <v>63473293.049999997</v>
      </c>
      <c r="I126" s="28"/>
      <c r="J126" s="28">
        <v>-63473293.049999997</v>
      </c>
      <c r="K126" s="28">
        <v>63586099.950000003</v>
      </c>
      <c r="L126" s="28"/>
      <c r="M126" s="28">
        <v>-63586099.950000003</v>
      </c>
      <c r="N126" s="28">
        <v>64221960.949500002</v>
      </c>
      <c r="O126" s="28"/>
      <c r="P126" s="28">
        <v>-64221960.949500002</v>
      </c>
    </row>
    <row r="127" spans="1:16" ht="13.2" x14ac:dyDescent="0.25">
      <c r="A127" s="33" t="s">
        <v>240</v>
      </c>
      <c r="B127" s="34" t="s">
        <v>241</v>
      </c>
      <c r="C127" s="28">
        <v>62651851.456</v>
      </c>
      <c r="D127" s="28">
        <v>63243287.796999998</v>
      </c>
      <c r="E127" s="28">
        <v>63358802.435000002</v>
      </c>
      <c r="F127" s="28"/>
      <c r="G127" s="28">
        <v>-63358802.435000002</v>
      </c>
      <c r="H127" s="28">
        <v>63473293.049999997</v>
      </c>
      <c r="I127" s="28"/>
      <c r="J127" s="28">
        <v>-63473293.049999997</v>
      </c>
      <c r="K127" s="28">
        <v>63586099.950000003</v>
      </c>
      <c r="L127" s="28"/>
      <c r="M127" s="28">
        <v>-63586099.950000003</v>
      </c>
      <c r="N127" s="28">
        <v>64221960.949500002</v>
      </c>
      <c r="O127" s="28"/>
      <c r="P127" s="28">
        <v>-64221960.949500002</v>
      </c>
    </row>
    <row r="128" spans="1:16" ht="13.2" x14ac:dyDescent="0.25">
      <c r="A128" s="29" t="s">
        <v>242</v>
      </c>
      <c r="B128" s="30" t="s">
        <v>243</v>
      </c>
      <c r="C128" s="28">
        <v>1302062741.2356999</v>
      </c>
      <c r="D128" s="28">
        <v>750319210.80999994</v>
      </c>
      <c r="E128" s="28">
        <v>301821883.83499998</v>
      </c>
      <c r="F128" s="28">
        <v>58149605</v>
      </c>
      <c r="G128" s="28">
        <v>-243672278.83500001</v>
      </c>
      <c r="H128" s="28">
        <v>289147395.85500002</v>
      </c>
      <c r="I128" s="28">
        <v>57438300</v>
      </c>
      <c r="J128" s="28">
        <v>-231709095.85500002</v>
      </c>
      <c r="K128" s="28">
        <v>289476240.11199999</v>
      </c>
      <c r="L128" s="28">
        <v>57275745</v>
      </c>
      <c r="M128" s="28">
        <v>-232200495.11199999</v>
      </c>
      <c r="N128" s="28">
        <v>292371002.51312</v>
      </c>
      <c r="O128" s="28">
        <v>57745250</v>
      </c>
      <c r="P128" s="28">
        <v>-234625752.51312</v>
      </c>
    </row>
    <row r="129" spans="1:16" ht="13.2" x14ac:dyDescent="0.25">
      <c r="A129" s="31" t="s">
        <v>244</v>
      </c>
      <c r="B129" s="32" t="s">
        <v>243</v>
      </c>
      <c r="C129" s="28">
        <v>1302062741.2356999</v>
      </c>
      <c r="D129" s="28">
        <v>750319210.80999994</v>
      </c>
      <c r="E129" s="28">
        <v>301821883.83499998</v>
      </c>
      <c r="F129" s="28">
        <v>58149605</v>
      </c>
      <c r="G129" s="28">
        <v>-243672278.83500001</v>
      </c>
      <c r="H129" s="28">
        <v>289147395.85500002</v>
      </c>
      <c r="I129" s="28">
        <v>57438300</v>
      </c>
      <c r="J129" s="28">
        <v>-231709095.85500002</v>
      </c>
      <c r="K129" s="28">
        <v>289476240.11199999</v>
      </c>
      <c r="L129" s="28">
        <v>57275745</v>
      </c>
      <c r="M129" s="28">
        <v>-232200495.11199999</v>
      </c>
      <c r="N129" s="28">
        <v>292371002.51312</v>
      </c>
      <c r="O129" s="28">
        <v>57745250</v>
      </c>
      <c r="P129" s="28">
        <v>-234625752.51312</v>
      </c>
    </row>
    <row r="130" spans="1:16" ht="13.2" x14ac:dyDescent="0.25">
      <c r="A130" s="33" t="s">
        <v>245</v>
      </c>
      <c r="B130" s="34" t="s">
        <v>246</v>
      </c>
      <c r="C130" s="28">
        <v>1187008566.7028</v>
      </c>
      <c r="D130" s="28">
        <v>629600241.92299998</v>
      </c>
      <c r="E130" s="28">
        <v>181836929.81999999</v>
      </c>
      <c r="F130" s="28"/>
      <c r="G130" s="28">
        <v>-181836929.81999999</v>
      </c>
      <c r="H130" s="28">
        <v>167577906.234</v>
      </c>
      <c r="I130" s="28"/>
      <c r="J130" s="28">
        <v>-167577906.234</v>
      </c>
      <c r="K130" s="28">
        <v>168214585.67300001</v>
      </c>
      <c r="L130" s="28"/>
      <c r="M130" s="28">
        <v>-168214585.67300001</v>
      </c>
      <c r="N130" s="28">
        <v>169896731.52972999</v>
      </c>
      <c r="O130" s="28"/>
      <c r="P130" s="28">
        <v>-169896731.52972999</v>
      </c>
    </row>
    <row r="131" spans="1:16" ht="13.2" x14ac:dyDescent="0.25">
      <c r="A131" s="33" t="s">
        <v>247</v>
      </c>
      <c r="B131" s="34" t="s">
        <v>248</v>
      </c>
      <c r="C131" s="28">
        <v>23208148.4868</v>
      </c>
      <c r="D131" s="28">
        <v>24657713.506999999</v>
      </c>
      <c r="E131" s="28">
        <v>24322119.300000001</v>
      </c>
      <c r="F131" s="28"/>
      <c r="G131" s="28">
        <v>-24322119.300000001</v>
      </c>
      <c r="H131" s="28">
        <v>24529366.627</v>
      </c>
      <c r="I131" s="28"/>
      <c r="J131" s="28">
        <v>-24529366.627</v>
      </c>
      <c r="K131" s="28">
        <v>24805007.592999998</v>
      </c>
      <c r="L131" s="28"/>
      <c r="M131" s="28">
        <v>-24805007.592999998</v>
      </c>
      <c r="N131" s="28">
        <v>25053057.668930002</v>
      </c>
      <c r="O131" s="28"/>
      <c r="P131" s="28">
        <v>-25053057.668930002</v>
      </c>
    </row>
    <row r="132" spans="1:16" ht="13.2" x14ac:dyDescent="0.25">
      <c r="A132" s="35" t="s">
        <v>249</v>
      </c>
      <c r="B132" s="34" t="s">
        <v>22</v>
      </c>
      <c r="C132" s="28">
        <v>91846026.046100006</v>
      </c>
      <c r="D132" s="28">
        <v>96061255.379999995</v>
      </c>
      <c r="E132" s="28">
        <v>95662834.715000004</v>
      </c>
      <c r="F132" s="28">
        <v>58149605</v>
      </c>
      <c r="G132" s="28">
        <v>-37513229.715000004</v>
      </c>
      <c r="H132" s="28">
        <v>97040122.994000003</v>
      </c>
      <c r="I132" s="28">
        <v>57438300</v>
      </c>
      <c r="J132" s="28">
        <v>-39601822.994000003</v>
      </c>
      <c r="K132" s="28">
        <v>96456646.846000001</v>
      </c>
      <c r="L132" s="28">
        <v>57275745</v>
      </c>
      <c r="M132" s="28">
        <v>-39180901.846000001</v>
      </c>
      <c r="N132" s="28">
        <v>97421213.314459994</v>
      </c>
      <c r="O132" s="28">
        <v>57745250</v>
      </c>
      <c r="P132" s="28">
        <v>-39675963.314460002</v>
      </c>
    </row>
    <row r="133" spans="1:16" ht="13.2" x14ac:dyDescent="0.25">
      <c r="A133" s="36" t="s">
        <v>187</v>
      </c>
      <c r="B133" s="37" t="s">
        <v>188</v>
      </c>
      <c r="C133" s="28"/>
      <c r="D133" s="28">
        <v>211733.86</v>
      </c>
      <c r="E133" s="28">
        <v>209597.33799999999</v>
      </c>
      <c r="F133" s="28"/>
      <c r="G133" s="28">
        <v>-209597.33799999999</v>
      </c>
      <c r="H133" s="28">
        <v>212676.15599999999</v>
      </c>
      <c r="I133" s="28"/>
      <c r="J133" s="28">
        <v>-212676.15599999999</v>
      </c>
      <c r="K133" s="28">
        <v>212676.15599999999</v>
      </c>
      <c r="L133" s="28"/>
      <c r="M133" s="28">
        <v>-212676.15599999999</v>
      </c>
      <c r="N133" s="28">
        <v>214802.91756</v>
      </c>
      <c r="O133" s="28"/>
      <c r="P133" s="28">
        <v>-214802.91756</v>
      </c>
    </row>
    <row r="134" spans="1:16" ht="13.2" x14ac:dyDescent="0.25">
      <c r="A134" s="36" t="s">
        <v>189</v>
      </c>
      <c r="B134" s="37" t="s">
        <v>190</v>
      </c>
      <c r="C134" s="28"/>
      <c r="D134" s="28"/>
      <c r="E134" s="28">
        <v>940319.21799999999</v>
      </c>
      <c r="F134" s="28"/>
      <c r="G134" s="28">
        <v>-940319.21799999999</v>
      </c>
      <c r="H134" s="28">
        <v>1213872.1980000001</v>
      </c>
      <c r="I134" s="28"/>
      <c r="J134" s="28">
        <v>-1213872.1980000001</v>
      </c>
      <c r="K134" s="28">
        <v>1491072.1980000001</v>
      </c>
      <c r="L134" s="28"/>
      <c r="M134" s="28">
        <v>-1491072.1980000001</v>
      </c>
      <c r="N134" s="28">
        <v>1505982.91998</v>
      </c>
      <c r="O134" s="28"/>
      <c r="P134" s="28">
        <v>-1505982.91998</v>
      </c>
    </row>
    <row r="135" spans="1:16" ht="13.2" x14ac:dyDescent="0.25">
      <c r="A135" s="36" t="s">
        <v>191</v>
      </c>
      <c r="B135" s="37" t="s">
        <v>192</v>
      </c>
      <c r="C135" s="28">
        <v>141.05000000000001</v>
      </c>
      <c r="D135" s="28">
        <v>226206.38</v>
      </c>
      <c r="E135" s="28">
        <v>228252.625</v>
      </c>
      <c r="F135" s="28"/>
      <c r="G135" s="28">
        <v>-228252.625</v>
      </c>
      <c r="H135" s="28">
        <v>228743.13</v>
      </c>
      <c r="I135" s="28"/>
      <c r="J135" s="28">
        <v>-228743.13</v>
      </c>
      <c r="K135" s="28">
        <v>228738.04800000001</v>
      </c>
      <c r="L135" s="28"/>
      <c r="M135" s="28">
        <v>-228738.04800000001</v>
      </c>
      <c r="N135" s="28">
        <v>231025.42848</v>
      </c>
      <c r="O135" s="28"/>
      <c r="P135" s="28">
        <v>-231025.42848</v>
      </c>
    </row>
    <row r="136" spans="1:16" ht="13.2" x14ac:dyDescent="0.25">
      <c r="A136" s="36" t="s">
        <v>193</v>
      </c>
      <c r="B136" s="37" t="s">
        <v>194</v>
      </c>
      <c r="C136" s="28">
        <v>10286.912544999999</v>
      </c>
      <c r="D136" s="28">
        <v>25990</v>
      </c>
      <c r="E136" s="28">
        <v>26046.5</v>
      </c>
      <c r="F136" s="28"/>
      <c r="G136" s="28">
        <v>-26046.5</v>
      </c>
      <c r="H136" s="28">
        <v>26103</v>
      </c>
      <c r="I136" s="28"/>
      <c r="J136" s="28">
        <v>-26103</v>
      </c>
      <c r="K136" s="28">
        <v>26103</v>
      </c>
      <c r="L136" s="28"/>
      <c r="M136" s="28">
        <v>-26103</v>
      </c>
      <c r="N136" s="28">
        <v>26364.03</v>
      </c>
      <c r="O136" s="28"/>
      <c r="P136" s="28">
        <v>-26364.03</v>
      </c>
    </row>
    <row r="137" spans="1:16" ht="13.2" x14ac:dyDescent="0.25">
      <c r="A137" s="36" t="s">
        <v>195</v>
      </c>
      <c r="B137" s="37" t="s">
        <v>196</v>
      </c>
      <c r="C137" s="28">
        <v>43564.667054999998</v>
      </c>
      <c r="D137" s="28">
        <v>81240.14</v>
      </c>
      <c r="E137" s="28">
        <v>103169.034</v>
      </c>
      <c r="F137" s="28"/>
      <c r="G137" s="28">
        <v>-103169.034</v>
      </c>
      <c r="H137" s="28">
        <v>103998.51</v>
      </c>
      <c r="I137" s="28"/>
      <c r="J137" s="28">
        <v>-103998.51</v>
      </c>
      <c r="K137" s="28">
        <v>110862.444</v>
      </c>
      <c r="L137" s="28"/>
      <c r="M137" s="28">
        <v>-110862.444</v>
      </c>
      <c r="N137" s="28">
        <v>111971.06844</v>
      </c>
      <c r="O137" s="28"/>
      <c r="P137" s="28">
        <v>-111971.06844</v>
      </c>
    </row>
    <row r="138" spans="1:16" ht="13.2" x14ac:dyDescent="0.25">
      <c r="A138" s="36" t="s">
        <v>475</v>
      </c>
      <c r="B138" s="37" t="s">
        <v>476</v>
      </c>
      <c r="C138" s="28">
        <v>229379.15</v>
      </c>
      <c r="D138" s="28">
        <v>230000</v>
      </c>
      <c r="E138" s="28">
        <v>230500</v>
      </c>
      <c r="F138" s="28"/>
      <c r="G138" s="28">
        <v>-230500</v>
      </c>
      <c r="H138" s="28">
        <v>231000</v>
      </c>
      <c r="I138" s="28"/>
      <c r="J138" s="28">
        <v>-231000</v>
      </c>
      <c r="K138" s="28">
        <v>231000</v>
      </c>
      <c r="L138" s="28"/>
      <c r="M138" s="28">
        <v>-231000</v>
      </c>
      <c r="N138" s="28">
        <v>233310</v>
      </c>
      <c r="O138" s="28"/>
      <c r="P138" s="28">
        <v>-233310</v>
      </c>
    </row>
    <row r="139" spans="1:16" ht="13.2" x14ac:dyDescent="0.25">
      <c r="A139" s="36" t="s">
        <v>492</v>
      </c>
      <c r="B139" s="37" t="s">
        <v>493</v>
      </c>
      <c r="C139" s="28">
        <v>-27227.200000000001</v>
      </c>
      <c r="D139" s="28"/>
      <c r="E139" s="28"/>
      <c r="F139" s="28"/>
      <c r="G139" s="28"/>
      <c r="H139" s="28"/>
      <c r="I139" s="28"/>
      <c r="J139" s="28"/>
      <c r="K139" s="28"/>
      <c r="L139" s="28"/>
      <c r="M139" s="28"/>
      <c r="N139" s="28"/>
      <c r="O139" s="28"/>
      <c r="P139" s="28"/>
    </row>
    <row r="140" spans="1:16" ht="13.2" x14ac:dyDescent="0.25">
      <c r="A140" s="36" t="s">
        <v>427</v>
      </c>
      <c r="B140" s="37" t="s">
        <v>204</v>
      </c>
      <c r="C140" s="28">
        <v>9844709.0804999992</v>
      </c>
      <c r="D140" s="28">
        <v>9492780</v>
      </c>
      <c r="E140" s="28">
        <v>9609300</v>
      </c>
      <c r="F140" s="28">
        <v>9375705</v>
      </c>
      <c r="G140" s="28">
        <v>-233595</v>
      </c>
      <c r="H140" s="28">
        <v>9627195</v>
      </c>
      <c r="I140" s="28">
        <v>9424500</v>
      </c>
      <c r="J140" s="28">
        <v>-202695</v>
      </c>
      <c r="K140" s="28">
        <v>9136470</v>
      </c>
      <c r="L140" s="28">
        <v>9016845</v>
      </c>
      <c r="M140" s="28">
        <v>-119625</v>
      </c>
      <c r="N140" s="28">
        <v>9227834.6999999993</v>
      </c>
      <c r="O140" s="28">
        <v>8993850</v>
      </c>
      <c r="P140" s="28">
        <v>-233984.7</v>
      </c>
    </row>
    <row r="141" spans="1:16" s="44" customFormat="1" ht="13.2" x14ac:dyDescent="0.25">
      <c r="A141" s="45" t="s">
        <v>453</v>
      </c>
      <c r="B141" s="40" t="s">
        <v>454</v>
      </c>
      <c r="C141" s="39">
        <v>47833569.100000001</v>
      </c>
      <c r="D141" s="39">
        <v>48589200</v>
      </c>
      <c r="E141" s="39">
        <v>49786600</v>
      </c>
      <c r="F141" s="39">
        <v>48773900</v>
      </c>
      <c r="G141" s="39">
        <v>-1012700</v>
      </c>
      <c r="H141" s="39">
        <v>50031400</v>
      </c>
      <c r="I141" s="39">
        <v>48013800</v>
      </c>
      <c r="J141" s="39">
        <v>-2017600</v>
      </c>
      <c r="K141" s="39">
        <v>50281600</v>
      </c>
      <c r="L141" s="39">
        <v>48258900</v>
      </c>
      <c r="M141" s="39">
        <v>-2022700</v>
      </c>
      <c r="N141" s="39">
        <v>50784416</v>
      </c>
      <c r="O141" s="39">
        <v>48751400</v>
      </c>
      <c r="P141" s="39">
        <v>-2033016</v>
      </c>
    </row>
    <row r="142" spans="1:16" s="44" customFormat="1" ht="13.2" x14ac:dyDescent="0.25">
      <c r="A142" s="45" t="s">
        <v>455</v>
      </c>
      <c r="B142" s="40" t="s">
        <v>204</v>
      </c>
      <c r="C142" s="39">
        <v>15288797.345000001</v>
      </c>
      <c r="D142" s="39">
        <v>15481625</v>
      </c>
      <c r="E142" s="39">
        <v>14978650</v>
      </c>
      <c r="F142" s="39"/>
      <c r="G142" s="39">
        <v>-14978650</v>
      </c>
      <c r="H142" s="39">
        <v>15027275</v>
      </c>
      <c r="I142" s="39"/>
      <c r="J142" s="39">
        <v>-15027275</v>
      </c>
      <c r="K142" s="39">
        <v>15118125</v>
      </c>
      <c r="L142" s="39"/>
      <c r="M142" s="39">
        <v>-15118125</v>
      </c>
      <c r="N142" s="39">
        <v>15269306.25</v>
      </c>
      <c r="O142" s="39"/>
      <c r="P142" s="39">
        <v>-15269306.25</v>
      </c>
    </row>
    <row r="143" spans="1:16" ht="13.2" x14ac:dyDescent="0.25">
      <c r="A143" s="36" t="s">
        <v>456</v>
      </c>
      <c r="B143" s="37" t="s">
        <v>457</v>
      </c>
      <c r="C143" s="28">
        <v>297795.864</v>
      </c>
      <c r="D143" s="28">
        <v>307580</v>
      </c>
      <c r="E143" s="28">
        <v>309100</v>
      </c>
      <c r="F143" s="28"/>
      <c r="G143" s="28">
        <v>-309100</v>
      </c>
      <c r="H143" s="28">
        <v>310460</v>
      </c>
      <c r="I143" s="28"/>
      <c r="J143" s="28">
        <v>-310460</v>
      </c>
      <c r="K143" s="28">
        <v>311800</v>
      </c>
      <c r="L143" s="28"/>
      <c r="M143" s="28">
        <v>-311800</v>
      </c>
      <c r="N143" s="28">
        <v>314918</v>
      </c>
      <c r="O143" s="28"/>
      <c r="P143" s="28">
        <v>-314918</v>
      </c>
    </row>
    <row r="144" spans="1:16" ht="13.2" x14ac:dyDescent="0.25">
      <c r="A144" s="36" t="s">
        <v>458</v>
      </c>
      <c r="B144" s="37" t="s">
        <v>459</v>
      </c>
      <c r="C144" s="28">
        <v>1497830</v>
      </c>
      <c r="D144" s="28">
        <v>1510000</v>
      </c>
      <c r="E144" s="28">
        <v>1518800</v>
      </c>
      <c r="F144" s="28"/>
      <c r="G144" s="28">
        <v>-1518800</v>
      </c>
      <c r="H144" s="28">
        <v>1526300</v>
      </c>
      <c r="I144" s="28"/>
      <c r="J144" s="28">
        <v>-1526300</v>
      </c>
      <c r="K144" s="28">
        <v>1534000</v>
      </c>
      <c r="L144" s="28"/>
      <c r="M144" s="28">
        <v>-1534000</v>
      </c>
      <c r="N144" s="28">
        <v>1549340</v>
      </c>
      <c r="O144" s="28"/>
      <c r="P144" s="28">
        <v>-1549340</v>
      </c>
    </row>
    <row r="145" spans="1:16" ht="13.2" x14ac:dyDescent="0.25">
      <c r="A145" s="36" t="s">
        <v>460</v>
      </c>
      <c r="B145" s="37" t="s">
        <v>461</v>
      </c>
      <c r="C145" s="28">
        <v>2650000</v>
      </c>
      <c r="D145" s="28">
        <v>2650000</v>
      </c>
      <c r="E145" s="28">
        <v>2600000</v>
      </c>
      <c r="F145" s="28"/>
      <c r="G145" s="28">
        <v>-2600000</v>
      </c>
      <c r="H145" s="28">
        <v>2600000</v>
      </c>
      <c r="I145" s="28"/>
      <c r="J145" s="28">
        <v>-2600000</v>
      </c>
      <c r="K145" s="28">
        <v>2600000</v>
      </c>
      <c r="L145" s="28"/>
      <c r="M145" s="28">
        <v>-2600000</v>
      </c>
      <c r="N145" s="28">
        <v>2626000</v>
      </c>
      <c r="O145" s="28"/>
      <c r="P145" s="28">
        <v>-2626000</v>
      </c>
    </row>
    <row r="146" spans="1:16" ht="13.2" x14ac:dyDescent="0.25">
      <c r="A146" s="36" t="s">
        <v>480</v>
      </c>
      <c r="B146" s="37" t="s">
        <v>442</v>
      </c>
      <c r="C146" s="28">
        <v>-1779686.8529999999</v>
      </c>
      <c r="D146" s="28"/>
      <c r="E146" s="28"/>
      <c r="F146" s="28"/>
      <c r="G146" s="28"/>
      <c r="H146" s="28"/>
      <c r="I146" s="28"/>
      <c r="J146" s="28"/>
      <c r="K146" s="28"/>
      <c r="L146" s="28"/>
      <c r="M146" s="28"/>
      <c r="N146" s="28"/>
      <c r="O146" s="28"/>
      <c r="P146" s="28"/>
    </row>
    <row r="147" spans="1:16" ht="13.2" x14ac:dyDescent="0.25">
      <c r="A147" s="36" t="s">
        <v>462</v>
      </c>
      <c r="B147" s="37" t="s">
        <v>204</v>
      </c>
      <c r="C147" s="28">
        <v>16003162.630000001</v>
      </c>
      <c r="D147" s="28">
        <v>17254900</v>
      </c>
      <c r="E147" s="28">
        <v>15122500</v>
      </c>
      <c r="F147" s="28"/>
      <c r="G147" s="28">
        <v>-15122500</v>
      </c>
      <c r="H147" s="28">
        <v>15901100</v>
      </c>
      <c r="I147" s="28"/>
      <c r="J147" s="28">
        <v>-15901100</v>
      </c>
      <c r="K147" s="28">
        <v>15174200</v>
      </c>
      <c r="L147" s="28"/>
      <c r="M147" s="28">
        <v>-15174200</v>
      </c>
      <c r="N147" s="28">
        <v>15325942</v>
      </c>
      <c r="O147" s="28"/>
      <c r="P147" s="28">
        <v>-15325942</v>
      </c>
    </row>
    <row r="148" spans="1:16" ht="13.2" x14ac:dyDescent="0.25">
      <c r="A148" s="36" t="s">
        <v>481</v>
      </c>
      <c r="B148" s="37" t="s">
        <v>442</v>
      </c>
      <c r="C148" s="28">
        <v>-46295.7</v>
      </c>
      <c r="D148" s="28"/>
      <c r="E148" s="28"/>
      <c r="F148" s="28"/>
      <c r="G148" s="28"/>
      <c r="H148" s="28"/>
      <c r="I148" s="28"/>
      <c r="J148" s="28"/>
      <c r="K148" s="28"/>
      <c r="L148" s="28"/>
      <c r="M148" s="28"/>
      <c r="N148" s="28"/>
      <c r="O148" s="28"/>
      <c r="P148" s="28"/>
    </row>
    <row r="149" spans="1:16" s="44" customFormat="1" ht="13.2" x14ac:dyDescent="0.25">
      <c r="A149" s="45"/>
      <c r="B149" s="46" t="s">
        <v>22</v>
      </c>
      <c r="C149" s="39">
        <f>C141+C140</f>
        <v>57678278.180500001</v>
      </c>
      <c r="D149" s="39"/>
      <c r="E149" s="39"/>
      <c r="F149" s="39"/>
      <c r="G149" s="39"/>
      <c r="H149" s="39"/>
      <c r="I149" s="39"/>
      <c r="J149" s="39"/>
      <c r="K149" s="39"/>
      <c r="L149" s="39"/>
      <c r="M149" s="39"/>
      <c r="N149" s="39"/>
      <c r="O149" s="39"/>
      <c r="P149" s="39"/>
    </row>
    <row r="150" spans="1:16" ht="13.2" x14ac:dyDescent="0.25">
      <c r="A150" s="29" t="s">
        <v>250</v>
      </c>
      <c r="B150" s="30" t="s">
        <v>251</v>
      </c>
      <c r="C150" s="28">
        <v>27044560897.297421</v>
      </c>
      <c r="D150" s="28">
        <v>27711594468.445999</v>
      </c>
      <c r="E150" s="28">
        <v>27925963587.950001</v>
      </c>
      <c r="F150" s="28"/>
      <c r="G150" s="28">
        <v>-27925963587.950001</v>
      </c>
      <c r="H150" s="28">
        <v>30387051625.414001</v>
      </c>
      <c r="I150" s="28"/>
      <c r="J150" s="28">
        <v>-30387051625.414001</v>
      </c>
      <c r="K150" s="28">
        <v>31188512117.287998</v>
      </c>
      <c r="L150" s="28"/>
      <c r="M150" s="28">
        <v>-31188512117.287998</v>
      </c>
      <c r="N150" s="28">
        <v>31500397238.460899</v>
      </c>
      <c r="O150" s="28"/>
      <c r="P150" s="28">
        <v>-31500397238.460899</v>
      </c>
    </row>
    <row r="151" spans="1:16" ht="13.2" x14ac:dyDescent="0.25">
      <c r="A151" s="31" t="s">
        <v>252</v>
      </c>
      <c r="B151" s="32" t="s">
        <v>253</v>
      </c>
      <c r="C151" s="28">
        <v>13263884753.936661</v>
      </c>
      <c r="D151" s="28">
        <v>13708298738.893999</v>
      </c>
      <c r="E151" s="28">
        <v>15200909296.000002</v>
      </c>
      <c r="F151" s="28"/>
      <c r="G151" s="28">
        <v>-15200909296.000002</v>
      </c>
      <c r="H151" s="28">
        <v>16154614755.773998</v>
      </c>
      <c r="I151" s="28"/>
      <c r="J151" s="28">
        <v>-16154614755.773998</v>
      </c>
      <c r="K151" s="28">
        <v>16500578730.864</v>
      </c>
      <c r="L151" s="28"/>
      <c r="M151" s="28">
        <v>-16500578730.864</v>
      </c>
      <c r="N151" s="28">
        <v>16665584518.1726</v>
      </c>
      <c r="O151" s="28"/>
      <c r="P151" s="28">
        <v>-16665584518.1726</v>
      </c>
    </row>
    <row r="152" spans="1:16" ht="13.2" x14ac:dyDescent="0.25">
      <c r="A152" s="33" t="s">
        <v>254</v>
      </c>
      <c r="B152" s="34" t="s">
        <v>253</v>
      </c>
      <c r="C152" s="28">
        <v>13263884753.936661</v>
      </c>
      <c r="D152" s="28">
        <v>13708298738.893999</v>
      </c>
      <c r="E152" s="28">
        <v>15200909296.000002</v>
      </c>
      <c r="F152" s="28"/>
      <c r="G152" s="28">
        <v>-15200909296.000002</v>
      </c>
      <c r="H152" s="28">
        <v>16154614755.773998</v>
      </c>
      <c r="I152" s="28"/>
      <c r="J152" s="28">
        <v>-16154614755.773998</v>
      </c>
      <c r="K152" s="28">
        <v>16500578730.864</v>
      </c>
      <c r="L152" s="28"/>
      <c r="M152" s="28">
        <v>-16500578730.864</v>
      </c>
      <c r="N152" s="28">
        <v>16665584518.1726</v>
      </c>
      <c r="O152" s="28"/>
      <c r="P152" s="28">
        <v>-16665584518.1726</v>
      </c>
    </row>
    <row r="153" spans="1:16" ht="13.2" x14ac:dyDescent="0.25">
      <c r="A153" s="31" t="s">
        <v>255</v>
      </c>
      <c r="B153" s="32" t="s">
        <v>256</v>
      </c>
      <c r="C153" s="28">
        <v>4013647638.2117004</v>
      </c>
      <c r="D153" s="28">
        <v>4161098642.8470001</v>
      </c>
      <c r="E153" s="28">
        <v>4255446599.8150001</v>
      </c>
      <c r="F153" s="28"/>
      <c r="G153" s="28">
        <v>-4255446599.8150001</v>
      </c>
      <c r="H153" s="28">
        <v>4357807296.4870005</v>
      </c>
      <c r="I153" s="28"/>
      <c r="J153" s="28">
        <v>-4357807296.4870005</v>
      </c>
      <c r="K153" s="28">
        <v>4466508780.3319998</v>
      </c>
      <c r="L153" s="28"/>
      <c r="M153" s="28">
        <v>-4466508780.3319998</v>
      </c>
      <c r="N153" s="28">
        <v>4511173868.1353197</v>
      </c>
      <c r="O153" s="28"/>
      <c r="P153" s="28">
        <v>-4511173868.1353197</v>
      </c>
    </row>
    <row r="154" spans="1:16" ht="13.2" x14ac:dyDescent="0.25">
      <c r="A154" s="33" t="s">
        <v>257</v>
      </c>
      <c r="B154" s="34" t="s">
        <v>256</v>
      </c>
      <c r="C154" s="28">
        <v>4013647638.2117004</v>
      </c>
      <c r="D154" s="28">
        <v>4161098642.8470001</v>
      </c>
      <c r="E154" s="28">
        <v>4255446599.8150001</v>
      </c>
      <c r="F154" s="28"/>
      <c r="G154" s="28">
        <v>-4255446599.8150001</v>
      </c>
      <c r="H154" s="28">
        <v>4357807296.4870005</v>
      </c>
      <c r="I154" s="28"/>
      <c r="J154" s="28">
        <v>-4357807296.4870005</v>
      </c>
      <c r="K154" s="28">
        <v>4466508780.3319998</v>
      </c>
      <c r="L154" s="28"/>
      <c r="M154" s="28">
        <v>-4466508780.3319998</v>
      </c>
      <c r="N154" s="28">
        <v>4511173868.1353197</v>
      </c>
      <c r="O154" s="28"/>
      <c r="P154" s="28">
        <v>-4511173868.1353197</v>
      </c>
    </row>
    <row r="155" spans="1:16" ht="13.2" x14ac:dyDescent="0.25">
      <c r="A155" s="31" t="s">
        <v>258</v>
      </c>
      <c r="B155" s="32" t="s">
        <v>259</v>
      </c>
      <c r="C155" s="28">
        <v>2921453519.79248</v>
      </c>
      <c r="D155" s="28">
        <v>3048589275.6919999</v>
      </c>
      <c r="E155" s="28">
        <v>3136391266.5450001</v>
      </c>
      <c r="F155" s="28"/>
      <c r="G155" s="28">
        <v>-3136391266.5450001</v>
      </c>
      <c r="H155" s="28">
        <v>3229939347.2490001</v>
      </c>
      <c r="I155" s="28"/>
      <c r="J155" s="28">
        <v>-3229939347.2490001</v>
      </c>
      <c r="K155" s="28">
        <v>3332193461.8909998</v>
      </c>
      <c r="L155" s="28"/>
      <c r="M155" s="28">
        <v>-3332193461.8909998</v>
      </c>
      <c r="N155" s="28">
        <v>3365515396.5099101</v>
      </c>
      <c r="O155" s="28"/>
      <c r="P155" s="28">
        <v>-3365515396.5099101</v>
      </c>
    </row>
    <row r="156" spans="1:16" ht="13.2" x14ac:dyDescent="0.25">
      <c r="A156" s="33" t="s">
        <v>260</v>
      </c>
      <c r="B156" s="34" t="s">
        <v>259</v>
      </c>
      <c r="C156" s="28">
        <v>2910534280.9131398</v>
      </c>
      <c r="D156" s="28">
        <v>3037124881.7690001</v>
      </c>
      <c r="E156" s="28">
        <v>3127268857.4549999</v>
      </c>
      <c r="F156" s="28"/>
      <c r="G156" s="28">
        <v>-3127268857.4549999</v>
      </c>
      <c r="H156" s="28">
        <v>3221966244.3150001</v>
      </c>
      <c r="I156" s="28"/>
      <c r="J156" s="28">
        <v>-3221966244.3150001</v>
      </c>
      <c r="K156" s="28">
        <v>3324183176.585</v>
      </c>
      <c r="L156" s="28"/>
      <c r="M156" s="28">
        <v>-3324183176.585</v>
      </c>
      <c r="N156" s="28">
        <v>3357425008.3508501</v>
      </c>
      <c r="O156" s="28"/>
      <c r="P156" s="28">
        <v>-3357425008.3508501</v>
      </c>
    </row>
    <row r="157" spans="1:16" ht="13.2" x14ac:dyDescent="0.25">
      <c r="A157" s="33" t="s">
        <v>261</v>
      </c>
      <c r="B157" s="34" t="s">
        <v>262</v>
      </c>
      <c r="C157" s="28">
        <v>10919238.87934</v>
      </c>
      <c r="D157" s="28">
        <v>11464393.923</v>
      </c>
      <c r="E157" s="28">
        <v>9122409.0899999999</v>
      </c>
      <c r="F157" s="28"/>
      <c r="G157" s="28">
        <v>-9122409.0899999999</v>
      </c>
      <c r="H157" s="28">
        <v>7973102.9340000004</v>
      </c>
      <c r="I157" s="28"/>
      <c r="J157" s="28">
        <v>-7973102.9340000004</v>
      </c>
      <c r="K157" s="28">
        <v>8010285.3059999999</v>
      </c>
      <c r="L157" s="28"/>
      <c r="M157" s="28">
        <v>-8010285.3059999999</v>
      </c>
      <c r="N157" s="28">
        <v>8090388.1590600004</v>
      </c>
      <c r="O157" s="28"/>
      <c r="P157" s="28">
        <v>-8090388.1590600004</v>
      </c>
    </row>
    <row r="158" spans="1:16" ht="13.2" x14ac:dyDescent="0.25">
      <c r="A158" s="31" t="s">
        <v>263</v>
      </c>
      <c r="B158" s="32" t="s">
        <v>264</v>
      </c>
      <c r="C158" s="28">
        <v>1860443184.5350802</v>
      </c>
      <c r="D158" s="28">
        <v>1956485513.1579998</v>
      </c>
      <c r="E158" s="28">
        <v>1966738424.0899997</v>
      </c>
      <c r="F158" s="28"/>
      <c r="G158" s="28">
        <v>-1966738424.0899997</v>
      </c>
      <c r="H158" s="28">
        <v>3736476515.8819995</v>
      </c>
      <c r="I158" s="28"/>
      <c r="J158" s="28">
        <v>-3736476515.8819995</v>
      </c>
      <c r="K158" s="28">
        <v>3885341043.9720001</v>
      </c>
      <c r="L158" s="28"/>
      <c r="M158" s="28">
        <v>-3885341043.9720001</v>
      </c>
      <c r="N158" s="28">
        <v>3924194454.4117198</v>
      </c>
      <c r="O158" s="28"/>
      <c r="P158" s="28">
        <v>-3924194454.4117198</v>
      </c>
    </row>
    <row r="159" spans="1:16" ht="13.2" x14ac:dyDescent="0.25">
      <c r="A159" s="33" t="s">
        <v>265</v>
      </c>
      <c r="B159" s="34" t="s">
        <v>266</v>
      </c>
      <c r="C159" s="28">
        <v>970266591.76753986</v>
      </c>
      <c r="D159" s="28">
        <v>1059942756.5789999</v>
      </c>
      <c r="E159" s="28">
        <v>1068569212.0449998</v>
      </c>
      <c r="F159" s="28"/>
      <c r="G159" s="28">
        <v>-1068569212.0449998</v>
      </c>
      <c r="H159" s="28">
        <v>2244038257.941</v>
      </c>
      <c r="I159" s="28"/>
      <c r="J159" s="28">
        <v>-2244038257.941</v>
      </c>
      <c r="K159" s="28">
        <v>2319670521.9860001</v>
      </c>
      <c r="L159" s="28"/>
      <c r="M159" s="28">
        <v>-2319670521.9860001</v>
      </c>
      <c r="N159" s="28">
        <v>2342867227.2058601</v>
      </c>
      <c r="O159" s="28"/>
      <c r="P159" s="28">
        <v>-2342867227.2058601</v>
      </c>
    </row>
    <row r="160" spans="1:16" ht="13.2" x14ac:dyDescent="0.25">
      <c r="A160" s="33" t="s">
        <v>267</v>
      </c>
      <c r="B160" s="34" t="s">
        <v>268</v>
      </c>
      <c r="C160" s="28">
        <v>890176592.76753998</v>
      </c>
      <c r="D160" s="28">
        <v>896542756.579</v>
      </c>
      <c r="E160" s="28">
        <v>898169212.04499996</v>
      </c>
      <c r="F160" s="28"/>
      <c r="G160" s="28">
        <v>-898169212.04499996</v>
      </c>
      <c r="H160" s="28">
        <v>1492438257.941</v>
      </c>
      <c r="I160" s="28"/>
      <c r="J160" s="28">
        <v>-1492438257.941</v>
      </c>
      <c r="K160" s="28">
        <v>1565670521.9860001</v>
      </c>
      <c r="L160" s="28"/>
      <c r="M160" s="28">
        <v>-1565670521.9860001</v>
      </c>
      <c r="N160" s="28">
        <v>1581327227.2058599</v>
      </c>
      <c r="O160" s="28"/>
      <c r="P160" s="28">
        <v>-1581327227.2058599</v>
      </c>
    </row>
    <row r="161" spans="1:16" ht="13.2" x14ac:dyDescent="0.25">
      <c r="A161" s="31" t="s">
        <v>269</v>
      </c>
      <c r="B161" s="32" t="s">
        <v>270</v>
      </c>
      <c r="C161" s="28">
        <v>150694649.87</v>
      </c>
      <c r="D161" s="28">
        <v>164871000</v>
      </c>
      <c r="E161" s="28">
        <v>164010000</v>
      </c>
      <c r="F161" s="28"/>
      <c r="G161" s="28">
        <v>-164010000</v>
      </c>
      <c r="H161" s="28">
        <v>166666000</v>
      </c>
      <c r="I161" s="28"/>
      <c r="J161" s="28">
        <v>-166666000</v>
      </c>
      <c r="K161" s="28">
        <v>166664000</v>
      </c>
      <c r="L161" s="28"/>
      <c r="M161" s="28">
        <v>-166664000</v>
      </c>
      <c r="N161" s="28">
        <v>168330640</v>
      </c>
      <c r="O161" s="28"/>
      <c r="P161" s="28">
        <v>-168330640</v>
      </c>
    </row>
    <row r="162" spans="1:16" ht="13.2" x14ac:dyDescent="0.25">
      <c r="A162" s="33" t="s">
        <v>271</v>
      </c>
      <c r="B162" s="34" t="s">
        <v>270</v>
      </c>
      <c r="C162" s="28">
        <v>150694649.87</v>
      </c>
      <c r="D162" s="28">
        <v>164871000</v>
      </c>
      <c r="E162" s="28">
        <v>164010000</v>
      </c>
      <c r="F162" s="28"/>
      <c r="G162" s="28">
        <v>-164010000</v>
      </c>
      <c r="H162" s="28">
        <v>166666000</v>
      </c>
      <c r="I162" s="28"/>
      <c r="J162" s="28">
        <v>-166666000</v>
      </c>
      <c r="K162" s="28">
        <v>166664000</v>
      </c>
      <c r="L162" s="28"/>
      <c r="M162" s="28">
        <v>-166664000</v>
      </c>
      <c r="N162" s="28">
        <v>168330640</v>
      </c>
      <c r="O162" s="28"/>
      <c r="P162" s="28">
        <v>-168330640</v>
      </c>
    </row>
    <row r="163" spans="1:16" ht="13.2" x14ac:dyDescent="0.25">
      <c r="A163" s="31" t="s">
        <v>272</v>
      </c>
      <c r="B163" s="32" t="s">
        <v>273</v>
      </c>
      <c r="C163" s="28">
        <v>1798361520.138</v>
      </c>
      <c r="D163" s="28">
        <v>588364296.62699997</v>
      </c>
      <c r="E163" s="28">
        <v>592352264.63999999</v>
      </c>
      <c r="F163" s="28"/>
      <c r="G163" s="28">
        <v>-592352264.63999999</v>
      </c>
      <c r="H163" s="28">
        <v>599704529.15900004</v>
      </c>
      <c r="I163" s="28"/>
      <c r="J163" s="28">
        <v>-599704529.15900004</v>
      </c>
      <c r="K163" s="28">
        <v>607883127.91400003</v>
      </c>
      <c r="L163" s="28"/>
      <c r="M163" s="28">
        <v>-607883127.91400003</v>
      </c>
      <c r="N163" s="28">
        <v>613961959.19314003</v>
      </c>
      <c r="O163" s="28"/>
      <c r="P163" s="28">
        <v>-613961959.19314003</v>
      </c>
    </row>
    <row r="164" spans="1:16" ht="13.2" x14ac:dyDescent="0.25">
      <c r="A164" s="33" t="s">
        <v>274</v>
      </c>
      <c r="B164" s="34" t="s">
        <v>275</v>
      </c>
      <c r="C164" s="28">
        <v>1775218414.0297799</v>
      </c>
      <c r="D164" s="28">
        <v>562733324.23399997</v>
      </c>
      <c r="E164" s="28">
        <v>566722844.44000006</v>
      </c>
      <c r="F164" s="28"/>
      <c r="G164" s="28">
        <v>-566722844.44000006</v>
      </c>
      <c r="H164" s="28">
        <v>574827005.199</v>
      </c>
      <c r="I164" s="28"/>
      <c r="J164" s="28">
        <v>-574827005.199</v>
      </c>
      <c r="K164" s="28">
        <v>582944566.94099998</v>
      </c>
      <c r="L164" s="28"/>
      <c r="M164" s="28">
        <v>-582944566.94099998</v>
      </c>
      <c r="N164" s="28">
        <v>588774012.61040998</v>
      </c>
      <c r="O164" s="28"/>
      <c r="P164" s="28">
        <v>-588774012.61040998</v>
      </c>
    </row>
    <row r="165" spans="1:16" ht="13.2" x14ac:dyDescent="0.25">
      <c r="A165" s="33" t="s">
        <v>276</v>
      </c>
      <c r="B165" s="34" t="s">
        <v>277</v>
      </c>
      <c r="C165" s="28">
        <v>23143106.10822</v>
      </c>
      <c r="D165" s="28">
        <v>25630972.392999999</v>
      </c>
      <c r="E165" s="28">
        <v>25629420.199999999</v>
      </c>
      <c r="F165" s="28"/>
      <c r="G165" s="28">
        <v>-25629420.199999999</v>
      </c>
      <c r="H165" s="28">
        <v>24877523.960000001</v>
      </c>
      <c r="I165" s="28"/>
      <c r="J165" s="28">
        <v>-24877523.960000001</v>
      </c>
      <c r="K165" s="28">
        <v>24938560.973000001</v>
      </c>
      <c r="L165" s="28"/>
      <c r="M165" s="28">
        <v>-24938560.973000001</v>
      </c>
      <c r="N165" s="28">
        <v>25187946.582729999</v>
      </c>
      <c r="O165" s="28"/>
      <c r="P165" s="28">
        <v>-25187946.582729999</v>
      </c>
    </row>
    <row r="166" spans="1:16" ht="13.2" x14ac:dyDescent="0.25">
      <c r="A166" s="31" t="s">
        <v>278</v>
      </c>
      <c r="B166" s="32" t="s">
        <v>279</v>
      </c>
      <c r="C166" s="28">
        <v>42561071.135439999</v>
      </c>
      <c r="D166" s="28">
        <v>43288032.699000001</v>
      </c>
      <c r="E166" s="28">
        <v>42442405.015000001</v>
      </c>
      <c r="F166" s="28"/>
      <c r="G166" s="28">
        <v>-42442405.015000001</v>
      </c>
      <c r="H166" s="28">
        <v>41253499.472999997</v>
      </c>
      <c r="I166" s="28"/>
      <c r="J166" s="28">
        <v>-41253499.472999997</v>
      </c>
      <c r="K166" s="28">
        <v>41413887.306999996</v>
      </c>
      <c r="L166" s="28"/>
      <c r="M166" s="28">
        <v>-41413887.306999996</v>
      </c>
      <c r="N166" s="28">
        <v>41828026.180069998</v>
      </c>
      <c r="O166" s="28"/>
      <c r="P166" s="28">
        <v>-41828026.180069998</v>
      </c>
    </row>
    <row r="167" spans="1:16" ht="13.2" x14ac:dyDescent="0.25">
      <c r="A167" s="33" t="s">
        <v>280</v>
      </c>
      <c r="B167" s="34" t="s">
        <v>281</v>
      </c>
      <c r="C167" s="28">
        <v>9751284.4999199994</v>
      </c>
      <c r="D167" s="28">
        <v>10103680.967</v>
      </c>
      <c r="E167" s="28">
        <v>8072452.9699999997</v>
      </c>
      <c r="F167" s="28"/>
      <c r="G167" s="28">
        <v>-8072452.9699999997</v>
      </c>
      <c r="H167" s="28">
        <v>6964406.0190000003</v>
      </c>
      <c r="I167" s="28"/>
      <c r="J167" s="28">
        <v>-6964406.0190000003</v>
      </c>
      <c r="K167" s="28">
        <v>5992715.3210000005</v>
      </c>
      <c r="L167" s="28"/>
      <c r="M167" s="28">
        <v>-5992715.3210000005</v>
      </c>
      <c r="N167" s="28">
        <v>6052642.4742099997</v>
      </c>
      <c r="O167" s="28"/>
      <c r="P167" s="28">
        <v>-6052642.4742099997</v>
      </c>
    </row>
    <row r="168" spans="1:16" ht="13.2" x14ac:dyDescent="0.25">
      <c r="A168" s="33" t="s">
        <v>282</v>
      </c>
      <c r="B168" s="34" t="s">
        <v>283</v>
      </c>
      <c r="C168" s="28">
        <v>32809786.63552</v>
      </c>
      <c r="D168" s="28">
        <v>33184351.732000001</v>
      </c>
      <c r="E168" s="28">
        <v>34369952.045000002</v>
      </c>
      <c r="F168" s="28"/>
      <c r="G168" s="28">
        <v>-34369952.045000002</v>
      </c>
      <c r="H168" s="28">
        <v>34289093.454000004</v>
      </c>
      <c r="I168" s="28"/>
      <c r="J168" s="28">
        <v>-34289093.454000004</v>
      </c>
      <c r="K168" s="28">
        <v>35421171.986000001</v>
      </c>
      <c r="L168" s="28"/>
      <c r="M168" s="28">
        <v>-35421171.986000001</v>
      </c>
      <c r="N168" s="28">
        <v>35775383.705859996</v>
      </c>
      <c r="O168" s="28"/>
      <c r="P168" s="28">
        <v>-35775383.705859996</v>
      </c>
    </row>
    <row r="169" spans="1:16" ht="13.2" x14ac:dyDescent="0.25">
      <c r="A169" s="31" t="s">
        <v>284</v>
      </c>
      <c r="B169" s="32" t="s">
        <v>285</v>
      </c>
      <c r="C169" s="28">
        <v>2611826183.3836002</v>
      </c>
      <c r="D169" s="28">
        <v>3924049149.0000005</v>
      </c>
      <c r="E169" s="28">
        <v>2471486857.7350001</v>
      </c>
      <c r="F169" s="28"/>
      <c r="G169" s="28">
        <v>-2471486857.7350001</v>
      </c>
      <c r="H169" s="28">
        <v>2021085738.3469999</v>
      </c>
      <c r="I169" s="28"/>
      <c r="J169" s="28">
        <v>-2021085738.3469999</v>
      </c>
      <c r="K169" s="28">
        <v>2125508500.404</v>
      </c>
      <c r="L169" s="28"/>
      <c r="M169" s="28">
        <v>-2125508500.404</v>
      </c>
      <c r="N169" s="28">
        <v>2146763585.40804</v>
      </c>
      <c r="O169" s="28"/>
      <c r="P169" s="28">
        <v>-2146763585.40804</v>
      </c>
    </row>
    <row r="170" spans="1:16" ht="13.2" x14ac:dyDescent="0.25">
      <c r="A170" s="33" t="s">
        <v>286</v>
      </c>
      <c r="B170" s="34" t="s">
        <v>287</v>
      </c>
      <c r="C170" s="28">
        <v>2181404492.6602001</v>
      </c>
      <c r="D170" s="28">
        <v>3253651704.25</v>
      </c>
      <c r="E170" s="28">
        <v>1988594370.7549999</v>
      </c>
      <c r="F170" s="28"/>
      <c r="G170" s="28">
        <v>-1988594370.7549999</v>
      </c>
      <c r="H170" s="28">
        <v>1610842489.882</v>
      </c>
      <c r="I170" s="28"/>
      <c r="J170" s="28">
        <v>-1610842489.882</v>
      </c>
      <c r="K170" s="28">
        <v>1711721310.303</v>
      </c>
      <c r="L170" s="28"/>
      <c r="M170" s="28">
        <v>-1711721310.303</v>
      </c>
      <c r="N170" s="28">
        <v>1728838523.4060299</v>
      </c>
      <c r="O170" s="28"/>
      <c r="P170" s="28">
        <v>-1728838523.4060299</v>
      </c>
    </row>
    <row r="171" spans="1:16" ht="13.2" x14ac:dyDescent="0.25">
      <c r="A171" s="33" t="s">
        <v>288</v>
      </c>
      <c r="B171" s="34" t="s">
        <v>289</v>
      </c>
      <c r="C171" s="28">
        <v>430421690.7234</v>
      </c>
      <c r="D171" s="28">
        <v>670397444.75</v>
      </c>
      <c r="E171" s="28">
        <v>482892486.98000008</v>
      </c>
      <c r="F171" s="28"/>
      <c r="G171" s="28">
        <v>-482892486.98000008</v>
      </c>
      <c r="H171" s="28">
        <v>410243248.46499997</v>
      </c>
      <c r="I171" s="28"/>
      <c r="J171" s="28">
        <v>-410243248.46499997</v>
      </c>
      <c r="K171" s="28">
        <v>413787190.10100001</v>
      </c>
      <c r="L171" s="28"/>
      <c r="M171" s="28">
        <v>-413787190.10100001</v>
      </c>
      <c r="N171" s="28">
        <v>417925062.00200999</v>
      </c>
      <c r="O171" s="28"/>
      <c r="P171" s="28">
        <v>-417925062.00200999</v>
      </c>
    </row>
    <row r="172" spans="1:16" ht="13.2" x14ac:dyDescent="0.25">
      <c r="A172" s="31" t="s">
        <v>290</v>
      </c>
      <c r="B172" s="32" t="s">
        <v>291</v>
      </c>
      <c r="C172" s="28">
        <v>381688376.29446</v>
      </c>
      <c r="D172" s="28">
        <v>116549819.52899998</v>
      </c>
      <c r="E172" s="28">
        <v>96186474.109999999</v>
      </c>
      <c r="F172" s="28"/>
      <c r="G172" s="28">
        <v>-96186474.109999999</v>
      </c>
      <c r="H172" s="28">
        <v>79503943.042999998</v>
      </c>
      <c r="I172" s="28"/>
      <c r="J172" s="28">
        <v>-79503943.042999998</v>
      </c>
      <c r="K172" s="28">
        <v>62420584.604000002</v>
      </c>
      <c r="L172" s="28"/>
      <c r="M172" s="28">
        <v>-62420584.604000002</v>
      </c>
      <c r="N172" s="28">
        <v>63044790.450039998</v>
      </c>
      <c r="O172" s="28"/>
      <c r="P172" s="28">
        <v>-63044790.450039998</v>
      </c>
    </row>
    <row r="173" spans="1:16" ht="13.2" x14ac:dyDescent="0.25">
      <c r="A173" s="33" t="s">
        <v>292</v>
      </c>
      <c r="B173" s="34" t="s">
        <v>293</v>
      </c>
      <c r="C173" s="28">
        <v>76370262.117740005</v>
      </c>
      <c r="D173" s="28">
        <v>93678969.737000003</v>
      </c>
      <c r="E173" s="28">
        <v>74145705.950000003</v>
      </c>
      <c r="F173" s="28"/>
      <c r="G173" s="28">
        <v>-74145705.950000003</v>
      </c>
      <c r="H173" s="28">
        <v>57625809.336000003</v>
      </c>
      <c r="I173" s="28"/>
      <c r="J173" s="28">
        <v>-57625809.336000003</v>
      </c>
      <c r="K173" s="28">
        <v>40432545.291000001</v>
      </c>
      <c r="L173" s="28"/>
      <c r="M173" s="28">
        <v>-40432545.291000001</v>
      </c>
      <c r="N173" s="28">
        <v>40836870.74391</v>
      </c>
      <c r="O173" s="28"/>
      <c r="P173" s="28">
        <v>-40836870.74391</v>
      </c>
    </row>
    <row r="174" spans="1:16" ht="13.2" x14ac:dyDescent="0.25">
      <c r="A174" s="33" t="s">
        <v>294</v>
      </c>
      <c r="B174" s="34" t="s">
        <v>295</v>
      </c>
      <c r="C174" s="28">
        <v>1120547.96</v>
      </c>
      <c r="D174" s="28">
        <v>1250000</v>
      </c>
      <c r="E174" s="28">
        <v>1257500</v>
      </c>
      <c r="F174" s="28"/>
      <c r="G174" s="28">
        <v>-1257500</v>
      </c>
      <c r="H174" s="28">
        <v>1263800</v>
      </c>
      <c r="I174" s="28"/>
      <c r="J174" s="28">
        <v>-1263800</v>
      </c>
      <c r="K174" s="28">
        <v>1270100</v>
      </c>
      <c r="L174" s="28"/>
      <c r="M174" s="28">
        <v>-1270100</v>
      </c>
      <c r="N174" s="28">
        <v>1282801</v>
      </c>
      <c r="O174" s="28"/>
      <c r="P174" s="28">
        <v>-1282801</v>
      </c>
    </row>
    <row r="175" spans="1:16" ht="13.2" x14ac:dyDescent="0.25">
      <c r="A175" s="33" t="s">
        <v>296</v>
      </c>
      <c r="B175" s="34" t="s">
        <v>297</v>
      </c>
      <c r="C175" s="28">
        <v>286005735.91000003</v>
      </c>
      <c r="D175" s="28">
        <v>250000</v>
      </c>
      <c r="E175" s="28">
        <v>290800</v>
      </c>
      <c r="F175" s="28"/>
      <c r="G175" s="28">
        <v>-290800</v>
      </c>
      <c r="H175" s="28">
        <v>292000</v>
      </c>
      <c r="I175" s="28"/>
      <c r="J175" s="28">
        <v>-292000</v>
      </c>
      <c r="K175" s="28">
        <v>293500</v>
      </c>
      <c r="L175" s="28"/>
      <c r="M175" s="28">
        <v>-293500</v>
      </c>
      <c r="N175" s="28">
        <v>296435</v>
      </c>
      <c r="O175" s="28"/>
      <c r="P175" s="28">
        <v>-296435</v>
      </c>
    </row>
    <row r="176" spans="1:16" ht="13.2" x14ac:dyDescent="0.25">
      <c r="A176" s="33" t="s">
        <v>298</v>
      </c>
      <c r="B176" s="34" t="s">
        <v>299</v>
      </c>
      <c r="C176" s="28">
        <v>18191830.30672</v>
      </c>
      <c r="D176" s="28">
        <v>21370849.791999999</v>
      </c>
      <c r="E176" s="28">
        <v>20492468.16</v>
      </c>
      <c r="F176" s="28"/>
      <c r="G176" s="28">
        <v>-20492468.16</v>
      </c>
      <c r="H176" s="28">
        <v>20322333.706999999</v>
      </c>
      <c r="I176" s="28"/>
      <c r="J176" s="28">
        <v>-20322333.706999999</v>
      </c>
      <c r="K176" s="28">
        <v>20424439.313000001</v>
      </c>
      <c r="L176" s="28"/>
      <c r="M176" s="28">
        <v>-20424439.313000001</v>
      </c>
      <c r="N176" s="28">
        <v>20628683.706130002</v>
      </c>
      <c r="O176" s="28"/>
      <c r="P176" s="28">
        <v>-20628683.706130002</v>
      </c>
    </row>
    <row r="177" spans="1:16" ht="13.2" x14ac:dyDescent="0.25">
      <c r="A177" s="29" t="s">
        <v>300</v>
      </c>
      <c r="B177" s="30" t="s">
        <v>301</v>
      </c>
      <c r="C177" s="28">
        <v>10598191714.94248</v>
      </c>
      <c r="D177" s="28">
        <v>10646999742.422001</v>
      </c>
      <c r="E177" s="28">
        <v>10853915834.59</v>
      </c>
      <c r="F177" s="28"/>
      <c r="G177" s="28">
        <v>-10853915834.59</v>
      </c>
      <c r="H177" s="28">
        <v>10968819911.625999</v>
      </c>
      <c r="I177" s="28"/>
      <c r="J177" s="28">
        <v>-10968819911.625999</v>
      </c>
      <c r="K177" s="28">
        <v>11386987395.736</v>
      </c>
      <c r="L177" s="28"/>
      <c r="M177" s="28">
        <v>-11386987395.736</v>
      </c>
      <c r="N177" s="28">
        <v>11500857269.693399</v>
      </c>
      <c r="O177" s="28"/>
      <c r="P177" s="28">
        <v>-11500857269.693399</v>
      </c>
    </row>
    <row r="178" spans="1:16" ht="13.2" x14ac:dyDescent="0.25">
      <c r="A178" s="31" t="s">
        <v>302</v>
      </c>
      <c r="B178" s="32" t="s">
        <v>303</v>
      </c>
      <c r="C178" s="28">
        <v>3311795477.3570662</v>
      </c>
      <c r="D178" s="28">
        <v>3189720649.665</v>
      </c>
      <c r="E178" s="28">
        <v>3208137275.4650002</v>
      </c>
      <c r="F178" s="28"/>
      <c r="G178" s="28">
        <v>-3208137275.4650002</v>
      </c>
      <c r="H178" s="28">
        <v>3245977463.052</v>
      </c>
      <c r="I178" s="28"/>
      <c r="J178" s="28">
        <v>-3245977463.052</v>
      </c>
      <c r="K178" s="28">
        <v>3496586315.842</v>
      </c>
      <c r="L178" s="28"/>
      <c r="M178" s="28">
        <v>-3496586315.842</v>
      </c>
      <c r="N178" s="28">
        <v>3531552179.0004201</v>
      </c>
      <c r="O178" s="28"/>
      <c r="P178" s="28">
        <v>-3531552179.0004201</v>
      </c>
    </row>
    <row r="179" spans="1:16" ht="13.2" x14ac:dyDescent="0.25">
      <c r="A179" s="33" t="s">
        <v>304</v>
      </c>
      <c r="B179" s="34" t="s">
        <v>305</v>
      </c>
      <c r="C179" s="28">
        <v>2684589173.5479298</v>
      </c>
      <c r="D179" s="28">
        <v>2475914668.4809999</v>
      </c>
      <c r="E179" s="28">
        <v>2390472203.1300001</v>
      </c>
      <c r="F179" s="28"/>
      <c r="G179" s="28">
        <v>-2390472203.1300001</v>
      </c>
      <c r="H179" s="28">
        <v>2430308499.6820002</v>
      </c>
      <c r="I179" s="28"/>
      <c r="J179" s="28">
        <v>-2430308499.6820002</v>
      </c>
      <c r="K179" s="28">
        <v>2690716837.572</v>
      </c>
      <c r="L179" s="28"/>
      <c r="M179" s="28">
        <v>-2690716837.572</v>
      </c>
      <c r="N179" s="28">
        <v>2717624005.9477201</v>
      </c>
      <c r="O179" s="28"/>
      <c r="P179" s="28">
        <v>-2717624005.9477201</v>
      </c>
    </row>
    <row r="180" spans="1:16" ht="13.2" x14ac:dyDescent="0.25">
      <c r="A180" s="33" t="s">
        <v>306</v>
      </c>
      <c r="B180" s="34" t="s">
        <v>307</v>
      </c>
      <c r="C180" s="28">
        <v>180319500</v>
      </c>
      <c r="D180" s="28">
        <v>180319500</v>
      </c>
      <c r="E180" s="28">
        <v>180319500</v>
      </c>
      <c r="F180" s="28"/>
      <c r="G180" s="28">
        <v>-180319500</v>
      </c>
      <c r="H180" s="28">
        <v>180319500</v>
      </c>
      <c r="I180" s="28"/>
      <c r="J180" s="28">
        <v>-180319500</v>
      </c>
      <c r="K180" s="28">
        <v>180319500</v>
      </c>
      <c r="L180" s="28"/>
      <c r="M180" s="28">
        <v>-180319500</v>
      </c>
      <c r="N180" s="28">
        <v>182122695</v>
      </c>
      <c r="O180" s="28"/>
      <c r="P180" s="28">
        <v>-182122695</v>
      </c>
    </row>
    <row r="181" spans="1:16" ht="13.2" x14ac:dyDescent="0.25">
      <c r="A181" s="33" t="s">
        <v>308</v>
      </c>
      <c r="B181" s="34" t="s">
        <v>309</v>
      </c>
      <c r="C181" s="28">
        <v>124144560.809136</v>
      </c>
      <c r="D181" s="28">
        <v>217023481.18399999</v>
      </c>
      <c r="E181" s="28">
        <v>319127572.33499998</v>
      </c>
      <c r="F181" s="28"/>
      <c r="G181" s="28">
        <v>-319127572.33499998</v>
      </c>
      <c r="H181" s="28">
        <v>318481463.37</v>
      </c>
      <c r="I181" s="28"/>
      <c r="J181" s="28">
        <v>-318481463.37</v>
      </c>
      <c r="K181" s="28">
        <v>301931978.26999998</v>
      </c>
      <c r="L181" s="28"/>
      <c r="M181" s="28">
        <v>-301931978.26999998</v>
      </c>
      <c r="N181" s="28">
        <v>304951298.05269998</v>
      </c>
      <c r="O181" s="28"/>
      <c r="P181" s="28">
        <v>-304951298.05269998</v>
      </c>
    </row>
    <row r="182" spans="1:16" ht="13.2" x14ac:dyDescent="0.25">
      <c r="A182" s="33" t="s">
        <v>310</v>
      </c>
      <c r="B182" s="34" t="s">
        <v>311</v>
      </c>
      <c r="C182" s="28">
        <v>322742243</v>
      </c>
      <c r="D182" s="28">
        <v>316463000</v>
      </c>
      <c r="E182" s="28">
        <v>318218000</v>
      </c>
      <c r="F182" s="28"/>
      <c r="G182" s="28">
        <v>-318218000</v>
      </c>
      <c r="H182" s="28">
        <v>316868000</v>
      </c>
      <c r="I182" s="28"/>
      <c r="J182" s="28">
        <v>-316868000</v>
      </c>
      <c r="K182" s="28">
        <v>323618000</v>
      </c>
      <c r="L182" s="28"/>
      <c r="M182" s="28">
        <v>-323618000</v>
      </c>
      <c r="N182" s="28">
        <v>326854180</v>
      </c>
      <c r="O182" s="28"/>
      <c r="P182" s="28">
        <v>-326854180</v>
      </c>
    </row>
    <row r="183" spans="1:16" ht="13.2" x14ac:dyDescent="0.25">
      <c r="A183" s="31" t="s">
        <v>312</v>
      </c>
      <c r="B183" s="32" t="s">
        <v>313</v>
      </c>
      <c r="C183" s="28">
        <v>7115774163.8111343</v>
      </c>
      <c r="D183" s="28">
        <v>7253534331.7460003</v>
      </c>
      <c r="E183" s="28">
        <v>7437892652.2749996</v>
      </c>
      <c r="F183" s="28"/>
      <c r="G183" s="28">
        <v>-7437892652.2749996</v>
      </c>
      <c r="H183" s="28">
        <v>7515875398.4960003</v>
      </c>
      <c r="I183" s="28"/>
      <c r="J183" s="28">
        <v>-7515875398.4960003</v>
      </c>
      <c r="K183" s="28">
        <v>7682508904.2259998</v>
      </c>
      <c r="L183" s="28"/>
      <c r="M183" s="28">
        <v>-7682508904.2259998</v>
      </c>
      <c r="N183" s="28">
        <v>7759333993.26826</v>
      </c>
      <c r="O183" s="28"/>
      <c r="P183" s="28">
        <v>-7759333993.26826</v>
      </c>
    </row>
    <row r="184" spans="1:16" ht="13.2" x14ac:dyDescent="0.25">
      <c r="A184" s="33" t="s">
        <v>314</v>
      </c>
      <c r="B184" s="34" t="s">
        <v>315</v>
      </c>
      <c r="C184" s="28">
        <v>5747914247.634634</v>
      </c>
      <c r="D184" s="28">
        <v>5924499837.3269997</v>
      </c>
      <c r="E184" s="28">
        <v>6068463242.2150002</v>
      </c>
      <c r="F184" s="28"/>
      <c r="G184" s="28">
        <v>-6068463242.2150002</v>
      </c>
      <c r="H184" s="28">
        <v>6151512565.2209997</v>
      </c>
      <c r="I184" s="28"/>
      <c r="J184" s="28">
        <v>-6151512565.2209997</v>
      </c>
      <c r="K184" s="28">
        <v>6319940684.6669998</v>
      </c>
      <c r="L184" s="28"/>
      <c r="M184" s="28">
        <v>-6319940684.6669998</v>
      </c>
      <c r="N184" s="28">
        <v>6383140091.51367</v>
      </c>
      <c r="O184" s="28"/>
      <c r="P184" s="28">
        <v>-6383140091.51367</v>
      </c>
    </row>
    <row r="185" spans="1:16" ht="13.2" x14ac:dyDescent="0.25">
      <c r="A185" s="33" t="s">
        <v>316</v>
      </c>
      <c r="B185" s="34" t="s">
        <v>317</v>
      </c>
      <c r="C185" s="28">
        <v>1326267166.47664</v>
      </c>
      <c r="D185" s="28">
        <v>1091349544.688</v>
      </c>
      <c r="E185" s="28">
        <v>1108659252.24</v>
      </c>
      <c r="F185" s="28"/>
      <c r="G185" s="28">
        <v>-1108659252.24</v>
      </c>
      <c r="H185" s="28">
        <v>1131873195.2390001</v>
      </c>
      <c r="I185" s="28"/>
      <c r="J185" s="28">
        <v>-1131873195.2390001</v>
      </c>
      <c r="K185" s="28">
        <v>1148809515.9679999</v>
      </c>
      <c r="L185" s="28"/>
      <c r="M185" s="28">
        <v>-1148809515.9679999</v>
      </c>
      <c r="N185" s="28">
        <v>1160297611.1276801</v>
      </c>
      <c r="O185" s="28"/>
      <c r="P185" s="28">
        <v>-1160297611.1276801</v>
      </c>
    </row>
    <row r="186" spans="1:16" ht="13.2" x14ac:dyDescent="0.25">
      <c r="A186" s="33" t="s">
        <v>318</v>
      </c>
      <c r="B186" s="34" t="s">
        <v>319</v>
      </c>
      <c r="C186" s="28">
        <v>153905542.31075999</v>
      </c>
      <c r="D186" s="28">
        <v>207126122.34400001</v>
      </c>
      <c r="E186" s="28">
        <v>240624076.12</v>
      </c>
      <c r="F186" s="28"/>
      <c r="G186" s="28">
        <v>-240624076.12</v>
      </c>
      <c r="H186" s="28">
        <v>214705615.37599999</v>
      </c>
      <c r="I186" s="28"/>
      <c r="J186" s="28">
        <v>-214705615.37599999</v>
      </c>
      <c r="K186" s="28">
        <v>196331157.984</v>
      </c>
      <c r="L186" s="28"/>
      <c r="M186" s="28">
        <v>-196331157.984</v>
      </c>
      <c r="N186" s="28">
        <v>198294469.56384</v>
      </c>
      <c r="O186" s="28"/>
      <c r="P186" s="28">
        <v>-198294469.56384</v>
      </c>
    </row>
    <row r="187" spans="1:16" ht="13.2" x14ac:dyDescent="0.25">
      <c r="A187" s="33" t="s">
        <v>320</v>
      </c>
      <c r="B187" s="34" t="s">
        <v>321</v>
      </c>
      <c r="C187" s="28">
        <v>-113365159.7509</v>
      </c>
      <c r="D187" s="28">
        <v>29469927.386999998</v>
      </c>
      <c r="E187" s="28">
        <v>19050581.699999999</v>
      </c>
      <c r="F187" s="28"/>
      <c r="G187" s="28">
        <v>-19050581.699999999</v>
      </c>
      <c r="H187" s="28">
        <v>16683222.66</v>
      </c>
      <c r="I187" s="28"/>
      <c r="J187" s="28">
        <v>-16683222.66</v>
      </c>
      <c r="K187" s="28">
        <v>16320945.607000001</v>
      </c>
      <c r="L187" s="28"/>
      <c r="M187" s="28">
        <v>-16320945.607000001</v>
      </c>
      <c r="N187" s="28">
        <v>16484155.063069999</v>
      </c>
      <c r="O187" s="28"/>
      <c r="P187" s="28">
        <v>-16484155.063069999</v>
      </c>
    </row>
    <row r="188" spans="1:16" ht="13.2" x14ac:dyDescent="0.25">
      <c r="A188" s="33" t="s">
        <v>322</v>
      </c>
      <c r="B188" s="34" t="s">
        <v>323</v>
      </c>
      <c r="C188" s="28">
        <v>1052367.1399999999</v>
      </c>
      <c r="D188" s="28">
        <v>1088900</v>
      </c>
      <c r="E188" s="28">
        <v>1095500</v>
      </c>
      <c r="F188" s="28"/>
      <c r="G188" s="28">
        <v>-1095500</v>
      </c>
      <c r="H188" s="28">
        <v>1100800</v>
      </c>
      <c r="I188" s="28"/>
      <c r="J188" s="28">
        <v>-1100800</v>
      </c>
      <c r="K188" s="28">
        <v>1106600</v>
      </c>
      <c r="L188" s="28"/>
      <c r="M188" s="28">
        <v>-1106600</v>
      </c>
      <c r="N188" s="28">
        <v>1117666</v>
      </c>
      <c r="O188" s="28"/>
      <c r="P188" s="28">
        <v>-1117666</v>
      </c>
    </row>
    <row r="189" spans="1:16" ht="13.2" x14ac:dyDescent="0.25">
      <c r="A189" s="31" t="s">
        <v>324</v>
      </c>
      <c r="B189" s="32" t="s">
        <v>325</v>
      </c>
      <c r="C189" s="28">
        <v>170622073.77428001</v>
      </c>
      <c r="D189" s="28">
        <v>203744761.01100001</v>
      </c>
      <c r="E189" s="28">
        <v>207885906.84999999</v>
      </c>
      <c r="F189" s="28"/>
      <c r="G189" s="28">
        <v>-207885906.84999999</v>
      </c>
      <c r="H189" s="28">
        <v>206967050.07800001</v>
      </c>
      <c r="I189" s="28"/>
      <c r="J189" s="28">
        <v>-206967050.07800001</v>
      </c>
      <c r="K189" s="28">
        <v>207892175.66800001</v>
      </c>
      <c r="L189" s="28"/>
      <c r="M189" s="28">
        <v>-207892175.66800001</v>
      </c>
      <c r="N189" s="28">
        <v>209971097.42467999</v>
      </c>
      <c r="O189" s="28"/>
      <c r="P189" s="28">
        <v>-209971097.42467999</v>
      </c>
    </row>
    <row r="190" spans="1:16" ht="13.2" x14ac:dyDescent="0.25">
      <c r="A190" s="33" t="s">
        <v>326</v>
      </c>
      <c r="B190" s="34" t="s">
        <v>327</v>
      </c>
      <c r="C190" s="28">
        <v>17289316.74656</v>
      </c>
      <c r="D190" s="28">
        <v>29065523.611000001</v>
      </c>
      <c r="E190" s="28">
        <v>29352875.405000001</v>
      </c>
      <c r="F190" s="28"/>
      <c r="G190" s="28">
        <v>-29352875.405000001</v>
      </c>
      <c r="H190" s="28">
        <v>29556143.556000002</v>
      </c>
      <c r="I190" s="28"/>
      <c r="J190" s="28">
        <v>-29556143.556000002</v>
      </c>
      <c r="K190" s="28">
        <v>29758054.603999998</v>
      </c>
      <c r="L190" s="28"/>
      <c r="M190" s="28">
        <v>-29758054.603999998</v>
      </c>
      <c r="N190" s="28">
        <v>30055635.150040001</v>
      </c>
      <c r="O190" s="28"/>
      <c r="P190" s="28">
        <v>-30055635.150040001</v>
      </c>
    </row>
    <row r="191" spans="1:16" ht="13.2" x14ac:dyDescent="0.25">
      <c r="A191" s="33" t="s">
        <v>328</v>
      </c>
      <c r="B191" s="34" t="s">
        <v>329</v>
      </c>
      <c r="C191" s="28">
        <v>153332757.02772</v>
      </c>
      <c r="D191" s="28">
        <v>174679237.40000001</v>
      </c>
      <c r="E191" s="28">
        <v>178533031.44499999</v>
      </c>
      <c r="F191" s="28"/>
      <c r="G191" s="28">
        <v>-178533031.44499999</v>
      </c>
      <c r="H191" s="28">
        <v>177410906.52200001</v>
      </c>
      <c r="I191" s="28"/>
      <c r="J191" s="28">
        <v>-177410906.52200001</v>
      </c>
      <c r="K191" s="28">
        <v>178134121.06400001</v>
      </c>
      <c r="L191" s="28"/>
      <c r="M191" s="28">
        <v>-178134121.06400001</v>
      </c>
      <c r="N191" s="28">
        <v>179915462.27463999</v>
      </c>
      <c r="O191" s="28"/>
      <c r="P191" s="28">
        <v>-179915462.27463999</v>
      </c>
    </row>
    <row r="192" spans="1:16" ht="13.2" x14ac:dyDescent="0.25">
      <c r="A192" s="29" t="s">
        <v>330</v>
      </c>
      <c r="B192" s="30" t="s">
        <v>331</v>
      </c>
      <c r="C192" s="28">
        <v>1902660244.5199597</v>
      </c>
      <c r="D192" s="28">
        <v>1653965768.9619999</v>
      </c>
      <c r="E192" s="28">
        <v>1838400982.03</v>
      </c>
      <c r="F192" s="28"/>
      <c r="G192" s="28">
        <v>-1838400982.03</v>
      </c>
      <c r="H192" s="28">
        <v>2028685426.9549999</v>
      </c>
      <c r="I192" s="28"/>
      <c r="J192" s="28">
        <v>-2028685426.9549999</v>
      </c>
      <c r="K192" s="28">
        <v>2026063411.01</v>
      </c>
      <c r="L192" s="28"/>
      <c r="M192" s="28">
        <v>-2026063411.01</v>
      </c>
      <c r="N192" s="28">
        <v>2046324045.1201</v>
      </c>
      <c r="O192" s="28"/>
      <c r="P192" s="28">
        <v>-2046324045.1201</v>
      </c>
    </row>
    <row r="193" spans="1:16" ht="13.2" x14ac:dyDescent="0.25">
      <c r="A193" s="31" t="s">
        <v>332</v>
      </c>
      <c r="B193" s="32" t="s">
        <v>333</v>
      </c>
      <c r="C193" s="28">
        <v>1388421094.48704</v>
      </c>
      <c r="D193" s="28">
        <v>1127970641.7460001</v>
      </c>
      <c r="E193" s="28">
        <v>1308996224.5350001</v>
      </c>
      <c r="F193" s="28"/>
      <c r="G193" s="28">
        <v>-1308996224.5350001</v>
      </c>
      <c r="H193" s="28">
        <v>1472102630.1170001</v>
      </c>
      <c r="I193" s="28"/>
      <c r="J193" s="28">
        <v>-1472102630.1170001</v>
      </c>
      <c r="K193" s="28">
        <v>1446993112.835</v>
      </c>
      <c r="L193" s="28"/>
      <c r="M193" s="28">
        <v>-1446993112.835</v>
      </c>
      <c r="N193" s="28">
        <v>1461463043.9633501</v>
      </c>
      <c r="O193" s="28"/>
      <c r="P193" s="28">
        <v>-1461463043.9633501</v>
      </c>
    </row>
    <row r="194" spans="1:16" ht="13.2" x14ac:dyDescent="0.25">
      <c r="A194" s="33" t="s">
        <v>334</v>
      </c>
      <c r="B194" s="34" t="s">
        <v>335</v>
      </c>
      <c r="C194" s="28">
        <v>37245684.890000001</v>
      </c>
      <c r="D194" s="28">
        <v>55000000</v>
      </c>
      <c r="E194" s="28">
        <v>59500000</v>
      </c>
      <c r="F194" s="28"/>
      <c r="G194" s="28">
        <v>-59500000</v>
      </c>
      <c r="H194" s="28">
        <v>59500000</v>
      </c>
      <c r="I194" s="28"/>
      <c r="J194" s="28">
        <v>-59500000</v>
      </c>
      <c r="K194" s="28">
        <v>59500000</v>
      </c>
      <c r="L194" s="28"/>
      <c r="M194" s="28">
        <v>-59500000</v>
      </c>
      <c r="N194" s="28">
        <v>60095000</v>
      </c>
      <c r="O194" s="28"/>
      <c r="P194" s="28">
        <v>-60095000</v>
      </c>
    </row>
    <row r="195" spans="1:16" ht="13.2" x14ac:dyDescent="0.25">
      <c r="A195" s="33" t="s">
        <v>336</v>
      </c>
      <c r="B195" s="34" t="s">
        <v>337</v>
      </c>
      <c r="C195" s="28">
        <v>64972914.229999997</v>
      </c>
      <c r="D195" s="28">
        <v>64400000</v>
      </c>
      <c r="E195" s="28">
        <v>79400000</v>
      </c>
      <c r="F195" s="28"/>
      <c r="G195" s="28">
        <v>-79400000</v>
      </c>
      <c r="H195" s="28">
        <v>84400000</v>
      </c>
      <c r="I195" s="28"/>
      <c r="J195" s="28">
        <v>-84400000</v>
      </c>
      <c r="K195" s="28">
        <v>84400000</v>
      </c>
      <c r="L195" s="28"/>
      <c r="M195" s="28">
        <v>-84400000</v>
      </c>
      <c r="N195" s="28">
        <v>85244000</v>
      </c>
      <c r="O195" s="28"/>
      <c r="P195" s="28">
        <v>-85244000</v>
      </c>
    </row>
    <row r="196" spans="1:16" ht="13.2" x14ac:dyDescent="0.25">
      <c r="A196" s="33" t="s">
        <v>338</v>
      </c>
      <c r="B196" s="34" t="s">
        <v>339</v>
      </c>
      <c r="C196" s="28">
        <v>1083168699</v>
      </c>
      <c r="D196" s="28">
        <v>781982600</v>
      </c>
      <c r="E196" s="28">
        <v>941666700</v>
      </c>
      <c r="F196" s="28"/>
      <c r="G196" s="28">
        <v>-941666700</v>
      </c>
      <c r="H196" s="28">
        <v>1111000000</v>
      </c>
      <c r="I196" s="28"/>
      <c r="J196" s="28">
        <v>-1111000000</v>
      </c>
      <c r="K196" s="28">
        <v>1083333300</v>
      </c>
      <c r="L196" s="28"/>
      <c r="M196" s="28">
        <v>-1083333300</v>
      </c>
      <c r="N196" s="28">
        <v>1094166633</v>
      </c>
      <c r="O196" s="28"/>
      <c r="P196" s="28">
        <v>-1094166633</v>
      </c>
    </row>
    <row r="197" spans="1:16" ht="13.2" x14ac:dyDescent="0.25">
      <c r="A197" s="33" t="s">
        <v>340</v>
      </c>
      <c r="B197" s="34" t="s">
        <v>341</v>
      </c>
      <c r="C197" s="28">
        <v>9000000</v>
      </c>
      <c r="D197" s="28">
        <v>26000000</v>
      </c>
      <c r="E197" s="28">
        <v>26000000</v>
      </c>
      <c r="F197" s="28"/>
      <c r="G197" s="28">
        <v>-26000000</v>
      </c>
      <c r="H197" s="28">
        <v>26000000</v>
      </c>
      <c r="I197" s="28"/>
      <c r="J197" s="28">
        <v>-26000000</v>
      </c>
      <c r="K197" s="28">
        <v>26000000</v>
      </c>
      <c r="L197" s="28"/>
      <c r="M197" s="28">
        <v>-26000000</v>
      </c>
      <c r="N197" s="28">
        <v>26260000</v>
      </c>
      <c r="O197" s="28"/>
      <c r="P197" s="28">
        <v>-26260000</v>
      </c>
    </row>
    <row r="198" spans="1:16" ht="13.2" x14ac:dyDescent="0.25">
      <c r="A198" s="33" t="s">
        <v>342</v>
      </c>
      <c r="B198" s="34" t="s">
        <v>343</v>
      </c>
      <c r="C198" s="28">
        <v>194033796.36704001</v>
      </c>
      <c r="D198" s="28">
        <v>200588041.74599999</v>
      </c>
      <c r="E198" s="28">
        <v>202429524.535</v>
      </c>
      <c r="F198" s="28"/>
      <c r="G198" s="28">
        <v>-202429524.535</v>
      </c>
      <c r="H198" s="28">
        <v>191202630.11700001</v>
      </c>
      <c r="I198" s="28"/>
      <c r="J198" s="28">
        <v>-191202630.11700001</v>
      </c>
      <c r="K198" s="28">
        <v>193759812.83500001</v>
      </c>
      <c r="L198" s="28"/>
      <c r="M198" s="28">
        <v>-193759812.83500001</v>
      </c>
      <c r="N198" s="28">
        <v>195697410.96335</v>
      </c>
      <c r="O198" s="28"/>
      <c r="P198" s="28">
        <v>-195697410.96335</v>
      </c>
    </row>
    <row r="199" spans="1:16" ht="13.2" x14ac:dyDescent="0.25">
      <c r="A199" s="31" t="s">
        <v>344</v>
      </c>
      <c r="B199" s="32" t="s">
        <v>345</v>
      </c>
      <c r="C199" s="28">
        <v>288761248.14249998</v>
      </c>
      <c r="D199" s="28">
        <v>299709045</v>
      </c>
      <c r="E199" s="28">
        <v>305199830</v>
      </c>
      <c r="F199" s="28"/>
      <c r="G199" s="28">
        <v>-305199830</v>
      </c>
      <c r="H199" s="28">
        <v>294887740</v>
      </c>
      <c r="I199" s="28"/>
      <c r="J199" s="28">
        <v>-294887740</v>
      </c>
      <c r="K199" s="28">
        <v>296362255</v>
      </c>
      <c r="L199" s="28"/>
      <c r="M199" s="28">
        <v>-296362255</v>
      </c>
      <c r="N199" s="28">
        <v>299325877.55000001</v>
      </c>
      <c r="O199" s="28"/>
      <c r="P199" s="28">
        <v>-299325877.55000001</v>
      </c>
    </row>
    <row r="200" spans="1:16" ht="13.2" x14ac:dyDescent="0.25">
      <c r="A200" s="33" t="s">
        <v>346</v>
      </c>
      <c r="B200" s="34" t="s">
        <v>347</v>
      </c>
      <c r="C200" s="28">
        <v>126600775.8</v>
      </c>
      <c r="D200" s="28">
        <v>136352600</v>
      </c>
      <c r="E200" s="28">
        <v>140980000</v>
      </c>
      <c r="F200" s="28"/>
      <c r="G200" s="28">
        <v>-140980000</v>
      </c>
      <c r="H200" s="28">
        <v>151200000</v>
      </c>
      <c r="I200" s="28"/>
      <c r="J200" s="28">
        <v>-151200000</v>
      </c>
      <c r="K200" s="28">
        <v>151956000</v>
      </c>
      <c r="L200" s="28"/>
      <c r="M200" s="28">
        <v>-151956000</v>
      </c>
      <c r="N200" s="28">
        <v>153475560</v>
      </c>
      <c r="O200" s="28"/>
      <c r="P200" s="28">
        <v>-153475560</v>
      </c>
    </row>
    <row r="201" spans="1:16" ht="13.2" x14ac:dyDescent="0.25">
      <c r="A201" s="33" t="s">
        <v>348</v>
      </c>
      <c r="B201" s="34" t="s">
        <v>349</v>
      </c>
      <c r="C201" s="28">
        <v>138658036.035</v>
      </c>
      <c r="D201" s="28">
        <v>139702690</v>
      </c>
      <c r="E201" s="28">
        <v>140448760</v>
      </c>
      <c r="F201" s="28"/>
      <c r="G201" s="28">
        <v>-140448760</v>
      </c>
      <c r="H201" s="28">
        <v>123565980</v>
      </c>
      <c r="I201" s="28"/>
      <c r="J201" s="28">
        <v>-123565980</v>
      </c>
      <c r="K201" s="28">
        <v>124183810</v>
      </c>
      <c r="L201" s="28"/>
      <c r="M201" s="28">
        <v>-124183810</v>
      </c>
      <c r="N201" s="28">
        <v>125425648.09999999</v>
      </c>
      <c r="O201" s="28"/>
      <c r="P201" s="28">
        <v>-125425648.09999999</v>
      </c>
    </row>
    <row r="202" spans="1:16" ht="13.2" x14ac:dyDescent="0.25">
      <c r="A202" s="33" t="s">
        <v>350</v>
      </c>
      <c r="B202" s="34" t="s">
        <v>351</v>
      </c>
      <c r="C202" s="28">
        <v>23502436.307500001</v>
      </c>
      <c r="D202" s="28">
        <v>23653755</v>
      </c>
      <c r="E202" s="28">
        <v>23771070</v>
      </c>
      <c r="F202" s="28"/>
      <c r="G202" s="28">
        <v>-23771070</v>
      </c>
      <c r="H202" s="28">
        <v>20121760</v>
      </c>
      <c r="I202" s="28"/>
      <c r="J202" s="28">
        <v>-20121760</v>
      </c>
      <c r="K202" s="28">
        <v>20222445</v>
      </c>
      <c r="L202" s="28"/>
      <c r="M202" s="28">
        <v>-20222445</v>
      </c>
      <c r="N202" s="28">
        <v>20424669.449999999</v>
      </c>
      <c r="O202" s="28"/>
      <c r="P202" s="28">
        <v>-20424669.449999999</v>
      </c>
    </row>
    <row r="203" spans="1:16" ht="13.2" x14ac:dyDescent="0.25">
      <c r="A203" s="31" t="s">
        <v>352</v>
      </c>
      <c r="B203" s="32" t="s">
        <v>353</v>
      </c>
      <c r="C203" s="28">
        <v>205058109.63501999</v>
      </c>
      <c r="D203" s="28">
        <v>206851358.403</v>
      </c>
      <c r="E203" s="28">
        <v>205218053.38</v>
      </c>
      <c r="F203" s="28"/>
      <c r="G203" s="28">
        <v>-205218053.38</v>
      </c>
      <c r="H203" s="28">
        <v>242551360.72400001</v>
      </c>
      <c r="I203" s="28"/>
      <c r="J203" s="28">
        <v>-242551360.72400001</v>
      </c>
      <c r="K203" s="28">
        <v>263717916.24900004</v>
      </c>
      <c r="L203" s="28"/>
      <c r="M203" s="28">
        <v>-263717916.24900004</v>
      </c>
      <c r="N203" s="28">
        <v>266355095.41148999</v>
      </c>
      <c r="O203" s="28"/>
      <c r="P203" s="28">
        <v>-266355095.41148999</v>
      </c>
    </row>
    <row r="204" spans="1:16" ht="13.2" x14ac:dyDescent="0.25">
      <c r="A204" s="33" t="s">
        <v>354</v>
      </c>
      <c r="B204" s="34" t="s">
        <v>353</v>
      </c>
      <c r="C204" s="28">
        <v>191975156.48502001</v>
      </c>
      <c r="D204" s="28">
        <v>194887058.403</v>
      </c>
      <c r="E204" s="28">
        <v>197209253.38</v>
      </c>
      <c r="F204" s="28"/>
      <c r="G204" s="28">
        <v>-197209253.38</v>
      </c>
      <c r="H204" s="28">
        <v>234505860.72400001</v>
      </c>
      <c r="I204" s="28"/>
      <c r="J204" s="28">
        <v>-234505860.72400001</v>
      </c>
      <c r="K204" s="28">
        <v>255632216.24900004</v>
      </c>
      <c r="L204" s="28"/>
      <c r="M204" s="28">
        <v>-255632216.24900004</v>
      </c>
      <c r="N204" s="28">
        <v>258188538.41148999</v>
      </c>
      <c r="O204" s="28"/>
      <c r="P204" s="28">
        <v>-258188538.41148999</v>
      </c>
    </row>
    <row r="205" spans="1:16" ht="13.2" x14ac:dyDescent="0.25">
      <c r="A205" s="33" t="s">
        <v>355</v>
      </c>
      <c r="B205" s="34" t="s">
        <v>356</v>
      </c>
      <c r="C205" s="28">
        <v>13082953.15</v>
      </c>
      <c r="D205" s="28">
        <v>11964300</v>
      </c>
      <c r="E205" s="28">
        <v>8008800</v>
      </c>
      <c r="F205" s="28"/>
      <c r="G205" s="28">
        <v>-8008800</v>
      </c>
      <c r="H205" s="28">
        <v>8045500</v>
      </c>
      <c r="I205" s="28"/>
      <c r="J205" s="28">
        <v>-8045500</v>
      </c>
      <c r="K205" s="28">
        <v>8085700</v>
      </c>
      <c r="L205" s="28"/>
      <c r="M205" s="28">
        <v>-8085700</v>
      </c>
      <c r="N205" s="28">
        <v>8166557</v>
      </c>
      <c r="O205" s="28"/>
      <c r="P205" s="28">
        <v>-8166557</v>
      </c>
    </row>
    <row r="206" spans="1:16" ht="13.2" x14ac:dyDescent="0.25">
      <c r="A206" s="31" t="s">
        <v>357</v>
      </c>
      <c r="B206" s="32" t="s">
        <v>358</v>
      </c>
      <c r="C206" s="28">
        <v>20419792.255399998</v>
      </c>
      <c r="D206" s="28">
        <v>19434723.813000001</v>
      </c>
      <c r="E206" s="28">
        <v>18986874.114999998</v>
      </c>
      <c r="F206" s="28"/>
      <c r="G206" s="28">
        <v>-18986874.114999998</v>
      </c>
      <c r="H206" s="28">
        <v>19143696.114</v>
      </c>
      <c r="I206" s="28"/>
      <c r="J206" s="28">
        <v>-19143696.114</v>
      </c>
      <c r="K206" s="28">
        <v>18990126.925999999</v>
      </c>
      <c r="L206" s="28"/>
      <c r="M206" s="28">
        <v>-18990126.925999999</v>
      </c>
      <c r="N206" s="28">
        <v>19180028.195259999</v>
      </c>
      <c r="O206" s="28"/>
      <c r="P206" s="28">
        <v>-19180028.195259999</v>
      </c>
    </row>
    <row r="207" spans="1:16" ht="13.2" x14ac:dyDescent="0.25">
      <c r="A207" s="33" t="s">
        <v>359</v>
      </c>
      <c r="B207" s="34" t="s">
        <v>358</v>
      </c>
      <c r="C207" s="28">
        <v>20419792.255399998</v>
      </c>
      <c r="D207" s="28">
        <v>19434723.813000001</v>
      </c>
      <c r="E207" s="28">
        <v>18986874.114999998</v>
      </c>
      <c r="F207" s="28"/>
      <c r="G207" s="28">
        <v>-18986874.114999998</v>
      </c>
      <c r="H207" s="28">
        <v>19143696.114</v>
      </c>
      <c r="I207" s="28"/>
      <c r="J207" s="28">
        <v>-19143696.114</v>
      </c>
      <c r="K207" s="28">
        <v>18990126.925999999</v>
      </c>
      <c r="L207" s="28"/>
      <c r="M207" s="28">
        <v>-18990126.925999999</v>
      </c>
      <c r="N207" s="28">
        <v>19180028.195259999</v>
      </c>
      <c r="O207" s="28"/>
      <c r="P207" s="28">
        <v>-19180028.195259999</v>
      </c>
    </row>
    <row r="208" spans="1:16" ht="13.2" x14ac:dyDescent="0.25">
      <c r="A208" s="29" t="s">
        <v>360</v>
      </c>
      <c r="B208" s="30" t="s">
        <v>361</v>
      </c>
      <c r="C208" s="28">
        <v>3663207633.3464198</v>
      </c>
      <c r="D208" s="28">
        <v>3719021516.79</v>
      </c>
      <c r="E208" s="28">
        <v>3678798384.71</v>
      </c>
      <c r="F208" s="28">
        <v>3504758745</v>
      </c>
      <c r="G208" s="28">
        <v>-174039639.71000001</v>
      </c>
      <c r="H208" s="28">
        <v>3679035256.54</v>
      </c>
      <c r="I208" s="28">
        <v>3506982900</v>
      </c>
      <c r="J208" s="28">
        <v>-172052356.53999999</v>
      </c>
      <c r="K208" s="28">
        <v>3658953381.5289998</v>
      </c>
      <c r="L208" s="28">
        <v>3503147105</v>
      </c>
      <c r="M208" s="28">
        <v>-155806276.52900001</v>
      </c>
      <c r="N208" s="28">
        <v>3695542915.3442898</v>
      </c>
      <c r="O208" s="28">
        <v>3503162450</v>
      </c>
      <c r="P208" s="28">
        <v>-192380465.34428999</v>
      </c>
    </row>
    <row r="209" spans="1:16" ht="13.2" x14ac:dyDescent="0.25">
      <c r="A209" s="31" t="s">
        <v>362</v>
      </c>
      <c r="B209" s="32" t="s">
        <v>361</v>
      </c>
      <c r="C209" s="28">
        <v>3663207633.3464198</v>
      </c>
      <c r="D209" s="28">
        <v>3719021516.79</v>
      </c>
      <c r="E209" s="28">
        <v>3678798384.71</v>
      </c>
      <c r="F209" s="28">
        <v>3504758745</v>
      </c>
      <c r="G209" s="28">
        <v>-174039639.71000001</v>
      </c>
      <c r="H209" s="28">
        <v>3679035256.54</v>
      </c>
      <c r="I209" s="28">
        <v>3506982900</v>
      </c>
      <c r="J209" s="28">
        <v>-172052356.53999999</v>
      </c>
      <c r="K209" s="28">
        <v>3658953381.5289998</v>
      </c>
      <c r="L209" s="28">
        <v>3503147105</v>
      </c>
      <c r="M209" s="28">
        <v>-155806276.52900001</v>
      </c>
      <c r="N209" s="28">
        <v>3695542915.3442898</v>
      </c>
      <c r="O209" s="28">
        <v>3503162450</v>
      </c>
      <c r="P209" s="28">
        <v>-192380465.34428999</v>
      </c>
    </row>
    <row r="210" spans="1:16" ht="13.2" x14ac:dyDescent="0.25">
      <c r="A210" s="35" t="s">
        <v>363</v>
      </c>
      <c r="B210" s="34" t="s">
        <v>15</v>
      </c>
      <c r="C210" s="28">
        <v>55304416.812080003</v>
      </c>
      <c r="D210" s="28">
        <v>54264098.593000002</v>
      </c>
      <c r="E210" s="28">
        <v>55803561.200000003</v>
      </c>
      <c r="F210" s="28">
        <v>52903940</v>
      </c>
      <c r="G210" s="28">
        <v>-2899621.2</v>
      </c>
      <c r="H210" s="28">
        <v>56222928.247000001</v>
      </c>
      <c r="I210" s="28">
        <v>53177700</v>
      </c>
      <c r="J210" s="28">
        <v>-3045228.247</v>
      </c>
      <c r="K210" s="28">
        <v>54335693.174999997</v>
      </c>
      <c r="L210" s="28">
        <v>51412260</v>
      </c>
      <c r="M210" s="28">
        <v>-2923433.1749999998</v>
      </c>
      <c r="N210" s="28">
        <v>54879050.106749997</v>
      </c>
      <c r="O210" s="28">
        <v>51398300</v>
      </c>
      <c r="P210" s="28">
        <v>-3480750.1067499998</v>
      </c>
    </row>
    <row r="211" spans="1:16" ht="13.2" x14ac:dyDescent="0.25">
      <c r="A211" s="36" t="s">
        <v>187</v>
      </c>
      <c r="B211" s="37" t="s">
        <v>188</v>
      </c>
      <c r="C211" s="28"/>
      <c r="D211" s="28">
        <v>221399.97099999999</v>
      </c>
      <c r="E211" s="28">
        <v>218235.84</v>
      </c>
      <c r="F211" s="28"/>
      <c r="G211" s="28">
        <v>-218235.84</v>
      </c>
      <c r="H211" s="28">
        <v>221422.57800000001</v>
      </c>
      <c r="I211" s="28"/>
      <c r="J211" s="28">
        <v>-221422.57800000001</v>
      </c>
      <c r="K211" s="28">
        <v>218660.55</v>
      </c>
      <c r="L211" s="28"/>
      <c r="M211" s="28">
        <v>-218660.55</v>
      </c>
      <c r="N211" s="28">
        <v>220847.15549999999</v>
      </c>
      <c r="O211" s="28"/>
      <c r="P211" s="28">
        <v>-220847.15549999999</v>
      </c>
    </row>
    <row r="212" spans="1:16" ht="13.2" x14ac:dyDescent="0.25">
      <c r="A212" s="36" t="s">
        <v>189</v>
      </c>
      <c r="B212" s="37" t="s">
        <v>190</v>
      </c>
      <c r="C212" s="28"/>
      <c r="D212" s="28"/>
      <c r="E212" s="28">
        <v>979074.24</v>
      </c>
      <c r="F212" s="28"/>
      <c r="G212" s="28">
        <v>-979074.24</v>
      </c>
      <c r="H212" s="28">
        <v>1263793.3489999999</v>
      </c>
      <c r="I212" s="28"/>
      <c r="J212" s="28">
        <v>-1263793.3489999999</v>
      </c>
      <c r="K212" s="28">
        <v>1533028.7749999999</v>
      </c>
      <c r="L212" s="28"/>
      <c r="M212" s="28">
        <v>-1533028.7749999999</v>
      </c>
      <c r="N212" s="28">
        <v>1548359.06275</v>
      </c>
      <c r="O212" s="28"/>
      <c r="P212" s="28">
        <v>-1548359.06275</v>
      </c>
    </row>
    <row r="213" spans="1:16" ht="13.2" x14ac:dyDescent="0.25">
      <c r="A213" s="36" t="s">
        <v>191</v>
      </c>
      <c r="B213" s="37" t="s">
        <v>192</v>
      </c>
      <c r="C213" s="28">
        <v>150.04</v>
      </c>
      <c r="D213" s="28">
        <v>236533.193</v>
      </c>
      <c r="E213" s="28">
        <v>237660</v>
      </c>
      <c r="F213" s="28"/>
      <c r="G213" s="28">
        <v>-237660</v>
      </c>
      <c r="H213" s="28">
        <v>238150.315</v>
      </c>
      <c r="I213" s="28"/>
      <c r="J213" s="28">
        <v>-238150.315</v>
      </c>
      <c r="K213" s="28">
        <v>235174.39999999999</v>
      </c>
      <c r="L213" s="28"/>
      <c r="M213" s="28">
        <v>-235174.39999999999</v>
      </c>
      <c r="N213" s="28">
        <v>237526.144</v>
      </c>
      <c r="O213" s="28"/>
      <c r="P213" s="28">
        <v>-237526.144</v>
      </c>
    </row>
    <row r="214" spans="1:16" ht="13.2" x14ac:dyDescent="0.25">
      <c r="A214" s="36" t="s">
        <v>193</v>
      </c>
      <c r="B214" s="37" t="s">
        <v>194</v>
      </c>
      <c r="C214" s="28">
        <v>10942.561916000001</v>
      </c>
      <c r="D214" s="28">
        <v>27176.5</v>
      </c>
      <c r="E214" s="28">
        <v>27120</v>
      </c>
      <c r="F214" s="28"/>
      <c r="G214" s="28">
        <v>-27120</v>
      </c>
      <c r="H214" s="28">
        <v>27176.5</v>
      </c>
      <c r="I214" s="28"/>
      <c r="J214" s="28">
        <v>-27176.5</v>
      </c>
      <c r="K214" s="28">
        <v>26837.5</v>
      </c>
      <c r="L214" s="28"/>
      <c r="M214" s="28">
        <v>-26837.5</v>
      </c>
      <c r="N214" s="28">
        <v>27105.875</v>
      </c>
      <c r="O214" s="28"/>
      <c r="P214" s="28">
        <v>-27105.875</v>
      </c>
    </row>
    <row r="215" spans="1:16" ht="13.2" x14ac:dyDescent="0.25">
      <c r="A215" s="36" t="s">
        <v>195</v>
      </c>
      <c r="B215" s="37" t="s">
        <v>196</v>
      </c>
      <c r="C215" s="28">
        <v>46341.316164000003</v>
      </c>
      <c r="D215" s="28">
        <v>84948.929000000004</v>
      </c>
      <c r="E215" s="28">
        <v>107421.12</v>
      </c>
      <c r="F215" s="28"/>
      <c r="G215" s="28">
        <v>-107421.12</v>
      </c>
      <c r="H215" s="28">
        <v>108275.505</v>
      </c>
      <c r="I215" s="28"/>
      <c r="J215" s="28">
        <v>-108275.505</v>
      </c>
      <c r="K215" s="28">
        <v>113981.95</v>
      </c>
      <c r="L215" s="28"/>
      <c r="M215" s="28">
        <v>-113981.95</v>
      </c>
      <c r="N215" s="28">
        <v>115121.76949999999</v>
      </c>
      <c r="O215" s="28"/>
      <c r="P215" s="28">
        <v>-115121.76949999999</v>
      </c>
    </row>
    <row r="216" spans="1:16" ht="13.2" x14ac:dyDescent="0.25">
      <c r="A216" s="36" t="s">
        <v>475</v>
      </c>
      <c r="B216" s="37" t="s">
        <v>476</v>
      </c>
      <c r="C216" s="28">
        <v>243998.92</v>
      </c>
      <c r="D216" s="28">
        <v>240500</v>
      </c>
      <c r="E216" s="28">
        <v>240000</v>
      </c>
      <c r="F216" s="28"/>
      <c r="G216" s="28">
        <v>-240000</v>
      </c>
      <c r="H216" s="28">
        <v>240500</v>
      </c>
      <c r="I216" s="28"/>
      <c r="J216" s="28">
        <v>-240500</v>
      </c>
      <c r="K216" s="28">
        <v>237500</v>
      </c>
      <c r="L216" s="28"/>
      <c r="M216" s="28">
        <v>-237500</v>
      </c>
      <c r="N216" s="28">
        <v>239875</v>
      </c>
      <c r="O216" s="28"/>
      <c r="P216" s="28">
        <v>-239875</v>
      </c>
    </row>
    <row r="217" spans="1:16" ht="13.2" x14ac:dyDescent="0.25">
      <c r="A217" s="36" t="s">
        <v>492</v>
      </c>
      <c r="B217" s="37" t="s">
        <v>493</v>
      </c>
      <c r="C217" s="28">
        <v>-28962.560000000001</v>
      </c>
      <c r="D217" s="28"/>
      <c r="E217" s="28"/>
      <c r="F217" s="28"/>
      <c r="G217" s="28"/>
      <c r="H217" s="28"/>
      <c r="I217" s="28"/>
      <c r="J217" s="28"/>
      <c r="K217" s="28"/>
      <c r="L217" s="28"/>
      <c r="M217" s="28"/>
      <c r="N217" s="28"/>
      <c r="O217" s="28"/>
      <c r="P217" s="28"/>
    </row>
    <row r="218" spans="1:16" ht="13.2" x14ac:dyDescent="0.25">
      <c r="A218" s="36" t="s">
        <v>427</v>
      </c>
      <c r="B218" s="37" t="s">
        <v>204</v>
      </c>
      <c r="C218" s="28">
        <v>45941975.708999999</v>
      </c>
      <c r="D218" s="28">
        <v>44299640</v>
      </c>
      <c r="E218" s="28">
        <v>44843400</v>
      </c>
      <c r="F218" s="28">
        <v>43753290</v>
      </c>
      <c r="G218" s="28">
        <v>-1090110</v>
      </c>
      <c r="H218" s="28">
        <v>44926910</v>
      </c>
      <c r="I218" s="28">
        <v>43981000</v>
      </c>
      <c r="J218" s="28">
        <v>-945910</v>
      </c>
      <c r="K218" s="28">
        <v>42636860</v>
      </c>
      <c r="L218" s="28">
        <v>42078610</v>
      </c>
      <c r="M218" s="28">
        <v>-558250</v>
      </c>
      <c r="N218" s="28">
        <v>43063228.600000001</v>
      </c>
      <c r="O218" s="28">
        <v>41971300</v>
      </c>
      <c r="P218" s="28">
        <v>-1091928.6000000001</v>
      </c>
    </row>
    <row r="219" spans="1:16" ht="13.2" x14ac:dyDescent="0.25">
      <c r="A219" s="36" t="s">
        <v>201</v>
      </c>
      <c r="B219" s="37" t="s">
        <v>202</v>
      </c>
      <c r="C219" s="28">
        <v>9089970.8249999993</v>
      </c>
      <c r="D219" s="28">
        <v>9153900</v>
      </c>
      <c r="E219" s="28">
        <v>9150650</v>
      </c>
      <c r="F219" s="28">
        <v>9150650</v>
      </c>
      <c r="G219" s="28"/>
      <c r="H219" s="28">
        <v>9196700</v>
      </c>
      <c r="I219" s="28">
        <v>9196700</v>
      </c>
      <c r="J219" s="28"/>
      <c r="K219" s="28">
        <v>9333650</v>
      </c>
      <c r="L219" s="28">
        <v>9333650</v>
      </c>
      <c r="M219" s="28"/>
      <c r="N219" s="28">
        <v>9426986.5</v>
      </c>
      <c r="O219" s="28">
        <v>9427000</v>
      </c>
      <c r="P219" s="28">
        <v>13.5</v>
      </c>
    </row>
    <row r="220" spans="1:16" ht="13.2" x14ac:dyDescent="0.25">
      <c r="A220" s="35" t="s">
        <v>364</v>
      </c>
      <c r="B220" s="34" t="s">
        <v>365</v>
      </c>
      <c r="C220" s="28">
        <v>11015720.1</v>
      </c>
      <c r="D220" s="28">
        <v>11190000</v>
      </c>
      <c r="E220" s="28">
        <v>11290000</v>
      </c>
      <c r="F220" s="28">
        <v>11290000</v>
      </c>
      <c r="G220" s="28"/>
      <c r="H220" s="28">
        <v>11290000</v>
      </c>
      <c r="I220" s="28">
        <v>11290000</v>
      </c>
      <c r="J220" s="28"/>
      <c r="K220" s="28">
        <v>11233600</v>
      </c>
      <c r="L220" s="28">
        <v>11290000</v>
      </c>
      <c r="M220" s="28">
        <v>56400</v>
      </c>
      <c r="N220" s="28">
        <v>11345936</v>
      </c>
      <c r="O220" s="28">
        <v>11290000</v>
      </c>
      <c r="P220" s="28">
        <v>-55936</v>
      </c>
    </row>
    <row r="221" spans="1:16" ht="13.2" x14ac:dyDescent="0.25">
      <c r="A221" s="36" t="s">
        <v>428</v>
      </c>
      <c r="B221" s="37" t="s">
        <v>27</v>
      </c>
      <c r="C221" s="28">
        <v>11015720.1</v>
      </c>
      <c r="D221" s="28">
        <v>11190000</v>
      </c>
      <c r="E221" s="28">
        <v>11290000</v>
      </c>
      <c r="F221" s="28">
        <v>11290000</v>
      </c>
      <c r="G221" s="28"/>
      <c r="H221" s="28">
        <v>11290000</v>
      </c>
      <c r="I221" s="28">
        <v>11290000</v>
      </c>
      <c r="J221" s="28"/>
      <c r="K221" s="28">
        <v>11233600</v>
      </c>
      <c r="L221" s="28">
        <v>11290000</v>
      </c>
      <c r="M221" s="28">
        <v>56400</v>
      </c>
      <c r="N221" s="28">
        <v>11345936</v>
      </c>
      <c r="O221" s="28">
        <v>11290000</v>
      </c>
      <c r="P221" s="28">
        <v>-55936</v>
      </c>
    </row>
    <row r="222" spans="1:16" ht="13.2" x14ac:dyDescent="0.25">
      <c r="A222" s="35" t="s">
        <v>366</v>
      </c>
      <c r="B222" s="34" t="s">
        <v>367</v>
      </c>
      <c r="C222" s="28">
        <v>58051713.99408</v>
      </c>
      <c r="D222" s="28">
        <v>55914302.843000002</v>
      </c>
      <c r="E222" s="28">
        <v>56513454.024999999</v>
      </c>
      <c r="F222" s="28"/>
      <c r="G222" s="28">
        <v>-56513454.024999999</v>
      </c>
      <c r="H222" s="28">
        <v>55948169.614</v>
      </c>
      <c r="I222" s="28"/>
      <c r="J222" s="28">
        <v>-55948169.614</v>
      </c>
      <c r="K222" s="28">
        <v>56507836.425999999</v>
      </c>
      <c r="L222" s="28"/>
      <c r="M222" s="28">
        <v>-56507836.425999999</v>
      </c>
      <c r="N222" s="28">
        <v>57072914.790260002</v>
      </c>
      <c r="O222" s="28"/>
      <c r="P222" s="28">
        <v>-57072914.790260002</v>
      </c>
    </row>
    <row r="223" spans="1:16" ht="13.2" x14ac:dyDescent="0.25">
      <c r="A223" s="36" t="s">
        <v>187</v>
      </c>
      <c r="B223" s="37" t="s">
        <v>188</v>
      </c>
      <c r="C223" s="28"/>
      <c r="D223" s="28">
        <v>336472.72100000002</v>
      </c>
      <c r="E223" s="28">
        <v>334173.63</v>
      </c>
      <c r="F223" s="28"/>
      <c r="G223" s="28">
        <v>-334173.63</v>
      </c>
      <c r="H223" s="28">
        <v>332364.03600000002</v>
      </c>
      <c r="I223" s="28"/>
      <c r="J223" s="28">
        <v>-332364.03600000002</v>
      </c>
      <c r="K223" s="28">
        <v>332364.03600000002</v>
      </c>
      <c r="L223" s="28"/>
      <c r="M223" s="28">
        <v>-332364.03600000002</v>
      </c>
      <c r="N223" s="28">
        <v>335687.67635999998</v>
      </c>
      <c r="O223" s="28"/>
      <c r="P223" s="28">
        <v>-335687.67635999998</v>
      </c>
    </row>
    <row r="224" spans="1:16" ht="13.2" x14ac:dyDescent="0.25">
      <c r="A224" s="36" t="s">
        <v>189</v>
      </c>
      <c r="B224" s="37" t="s">
        <v>190</v>
      </c>
      <c r="C224" s="28"/>
      <c r="D224" s="28"/>
      <c r="E224" s="28">
        <v>1499207.43</v>
      </c>
      <c r="F224" s="28"/>
      <c r="G224" s="28">
        <v>-1499207.43</v>
      </c>
      <c r="H224" s="28">
        <v>1897003.7379999999</v>
      </c>
      <c r="I224" s="28"/>
      <c r="J224" s="28">
        <v>-1897003.7379999999</v>
      </c>
      <c r="K224" s="28">
        <v>2330203.7379999999</v>
      </c>
      <c r="L224" s="28"/>
      <c r="M224" s="28">
        <v>-2330203.7379999999</v>
      </c>
      <c r="N224" s="28">
        <v>2353505.77538</v>
      </c>
      <c r="O224" s="28"/>
      <c r="P224" s="28">
        <v>-2353505.77538</v>
      </c>
    </row>
    <row r="225" spans="1:16" ht="13.2" x14ac:dyDescent="0.25">
      <c r="A225" s="36" t="s">
        <v>191</v>
      </c>
      <c r="B225" s="37" t="s">
        <v>192</v>
      </c>
      <c r="C225" s="28">
        <v>222.89</v>
      </c>
      <c r="D225" s="28">
        <v>359471.44300000009</v>
      </c>
      <c r="E225" s="28">
        <v>363916.875</v>
      </c>
      <c r="F225" s="28"/>
      <c r="G225" s="28">
        <v>-363916.875</v>
      </c>
      <c r="H225" s="28">
        <v>357473.03000000009</v>
      </c>
      <c r="I225" s="28"/>
      <c r="J225" s="28">
        <v>-357473.03</v>
      </c>
      <c r="K225" s="28">
        <v>357465.08799999999</v>
      </c>
      <c r="L225" s="28"/>
      <c r="M225" s="28">
        <v>-357465.08799999999</v>
      </c>
      <c r="N225" s="28">
        <v>361039.73888000002</v>
      </c>
      <c r="O225" s="28"/>
      <c r="P225" s="28">
        <v>-361039.73888000002</v>
      </c>
    </row>
    <row r="226" spans="1:16" ht="13.2" x14ac:dyDescent="0.25">
      <c r="A226" s="36" t="s">
        <v>193</v>
      </c>
      <c r="B226" s="37" t="s">
        <v>194</v>
      </c>
      <c r="C226" s="28">
        <v>16255.582681</v>
      </c>
      <c r="D226" s="28">
        <v>41301.5</v>
      </c>
      <c r="E226" s="28">
        <v>41527.5</v>
      </c>
      <c r="F226" s="28"/>
      <c r="G226" s="28">
        <v>-41527.5</v>
      </c>
      <c r="H226" s="28">
        <v>40793</v>
      </c>
      <c r="I226" s="28"/>
      <c r="J226" s="28">
        <v>-40793</v>
      </c>
      <c r="K226" s="28">
        <v>40793</v>
      </c>
      <c r="L226" s="28"/>
      <c r="M226" s="28">
        <v>-40793</v>
      </c>
      <c r="N226" s="28">
        <v>41200.93</v>
      </c>
      <c r="O226" s="28"/>
      <c r="P226" s="28">
        <v>-41200.93</v>
      </c>
    </row>
    <row r="227" spans="1:16" ht="13.2" x14ac:dyDescent="0.25">
      <c r="A227" s="36" t="s">
        <v>195</v>
      </c>
      <c r="B227" s="37" t="s">
        <v>196</v>
      </c>
      <c r="C227" s="28">
        <v>68841.748598999999</v>
      </c>
      <c r="D227" s="28">
        <v>129101.179</v>
      </c>
      <c r="E227" s="28">
        <v>164488.59</v>
      </c>
      <c r="F227" s="28"/>
      <c r="G227" s="28">
        <v>-164488.59</v>
      </c>
      <c r="H227" s="28">
        <v>162525.81</v>
      </c>
      <c r="I227" s="28"/>
      <c r="J227" s="28">
        <v>-162525.81</v>
      </c>
      <c r="K227" s="28">
        <v>173252.56400000001</v>
      </c>
      <c r="L227" s="28"/>
      <c r="M227" s="28">
        <v>-173252.56400000001</v>
      </c>
      <c r="N227" s="28">
        <v>174985.08963999999</v>
      </c>
      <c r="O227" s="28"/>
      <c r="P227" s="28">
        <v>-174985.08963999999</v>
      </c>
    </row>
    <row r="228" spans="1:16" ht="13.2" x14ac:dyDescent="0.25">
      <c r="A228" s="36" t="s">
        <v>475</v>
      </c>
      <c r="B228" s="37" t="s">
        <v>476</v>
      </c>
      <c r="C228" s="28">
        <v>362469.47</v>
      </c>
      <c r="D228" s="28">
        <v>365500</v>
      </c>
      <c r="E228" s="28">
        <v>367500</v>
      </c>
      <c r="F228" s="28"/>
      <c r="G228" s="28">
        <v>-367500</v>
      </c>
      <c r="H228" s="28">
        <v>361000</v>
      </c>
      <c r="I228" s="28"/>
      <c r="J228" s="28">
        <v>-361000</v>
      </c>
      <c r="K228" s="28">
        <v>361000</v>
      </c>
      <c r="L228" s="28"/>
      <c r="M228" s="28">
        <v>-361000</v>
      </c>
      <c r="N228" s="28">
        <v>364610</v>
      </c>
      <c r="O228" s="28"/>
      <c r="P228" s="28">
        <v>-364610</v>
      </c>
    </row>
    <row r="229" spans="1:16" ht="13.2" x14ac:dyDescent="0.25">
      <c r="A229" s="36" t="s">
        <v>492</v>
      </c>
      <c r="B229" s="37" t="s">
        <v>493</v>
      </c>
      <c r="C229" s="28">
        <v>-43024.959999999999</v>
      </c>
      <c r="D229" s="28"/>
      <c r="E229" s="28"/>
      <c r="F229" s="28"/>
      <c r="G229" s="28"/>
      <c r="H229" s="28"/>
      <c r="I229" s="28"/>
      <c r="J229" s="28"/>
      <c r="K229" s="28"/>
      <c r="L229" s="28"/>
      <c r="M229" s="28"/>
      <c r="N229" s="28"/>
      <c r="O229" s="28"/>
      <c r="P229" s="28"/>
    </row>
    <row r="230" spans="1:16" ht="13.2" x14ac:dyDescent="0.25">
      <c r="A230" s="36" t="s">
        <v>203</v>
      </c>
      <c r="B230" s="37" t="s">
        <v>204</v>
      </c>
      <c r="C230" s="28">
        <v>57652020.397</v>
      </c>
      <c r="D230" s="28">
        <v>54682456</v>
      </c>
      <c r="E230" s="28">
        <v>53742640</v>
      </c>
      <c r="F230" s="28"/>
      <c r="G230" s="28">
        <v>-53742640</v>
      </c>
      <c r="H230" s="28">
        <v>52797010</v>
      </c>
      <c r="I230" s="28"/>
      <c r="J230" s="28">
        <v>-52797010</v>
      </c>
      <c r="K230" s="28">
        <v>52912758</v>
      </c>
      <c r="L230" s="28"/>
      <c r="M230" s="28">
        <v>-52912758</v>
      </c>
      <c r="N230" s="28">
        <v>53441885.579999998</v>
      </c>
      <c r="O230" s="28"/>
      <c r="P230" s="28">
        <v>-53441885.579999998</v>
      </c>
    </row>
    <row r="231" spans="1:16" ht="13.2" x14ac:dyDescent="0.25">
      <c r="A231" s="36" t="s">
        <v>477</v>
      </c>
      <c r="B231" s="37" t="s">
        <v>442</v>
      </c>
      <c r="C231" s="28">
        <v>-5071.1342000000004</v>
      </c>
      <c r="D231" s="28"/>
      <c r="E231" s="28"/>
      <c r="F231" s="28"/>
      <c r="G231" s="28"/>
      <c r="H231" s="28"/>
      <c r="I231" s="28"/>
      <c r="J231" s="28"/>
      <c r="K231" s="28"/>
      <c r="L231" s="28"/>
      <c r="M231" s="28"/>
      <c r="N231" s="28"/>
      <c r="O231" s="28"/>
      <c r="P231" s="28"/>
    </row>
    <row r="232" spans="1:16" s="44" customFormat="1" ht="13.2" x14ac:dyDescent="0.25">
      <c r="A232" s="43" t="s">
        <v>368</v>
      </c>
      <c r="B232" s="38" t="s">
        <v>5</v>
      </c>
      <c r="C232" s="39">
        <v>86725581.481999993</v>
      </c>
      <c r="D232" s="39">
        <v>86668520</v>
      </c>
      <c r="E232" s="39">
        <v>86668520</v>
      </c>
      <c r="F232" s="39">
        <v>86760740</v>
      </c>
      <c r="G232" s="39">
        <v>92220</v>
      </c>
      <c r="H232" s="39">
        <v>86668520</v>
      </c>
      <c r="I232" s="39">
        <v>86760740</v>
      </c>
      <c r="J232" s="39">
        <v>92220</v>
      </c>
      <c r="K232" s="39">
        <v>86233320</v>
      </c>
      <c r="L232" s="39">
        <v>84760740</v>
      </c>
      <c r="M232" s="39">
        <v>-1472580</v>
      </c>
      <c r="N232" s="39">
        <v>87095653.200000003</v>
      </c>
      <c r="O232" s="39">
        <v>84760740</v>
      </c>
      <c r="P232" s="39">
        <v>-2334913.2000000002</v>
      </c>
    </row>
    <row r="233" spans="1:16" ht="13.2" x14ac:dyDescent="0.25">
      <c r="A233" s="36" t="s">
        <v>429</v>
      </c>
      <c r="B233" s="37" t="s">
        <v>430</v>
      </c>
      <c r="C233" s="28">
        <v>87038300</v>
      </c>
      <c r="D233" s="28">
        <v>87038300</v>
      </c>
      <c r="E233" s="28">
        <v>87038300</v>
      </c>
      <c r="F233" s="28">
        <v>87038300</v>
      </c>
      <c r="G233" s="28"/>
      <c r="H233" s="28">
        <v>87038300</v>
      </c>
      <c r="I233" s="28">
        <v>87038300</v>
      </c>
      <c r="J233" s="28"/>
      <c r="K233" s="28">
        <v>86603100</v>
      </c>
      <c r="L233" s="28">
        <v>85038300</v>
      </c>
      <c r="M233" s="28">
        <v>-1564800</v>
      </c>
      <c r="N233" s="28">
        <v>87469131</v>
      </c>
      <c r="O233" s="28">
        <v>85038300</v>
      </c>
      <c r="P233" s="28">
        <v>-2430831</v>
      </c>
    </row>
    <row r="234" spans="1:16" ht="13.2" x14ac:dyDescent="0.25">
      <c r="A234" s="36" t="s">
        <v>431</v>
      </c>
      <c r="B234" s="37" t="s">
        <v>432</v>
      </c>
      <c r="C234" s="28">
        <v>-312718.51799999998</v>
      </c>
      <c r="D234" s="28">
        <v>-369780</v>
      </c>
      <c r="E234" s="28">
        <v>-369780</v>
      </c>
      <c r="F234" s="28">
        <v>-277560</v>
      </c>
      <c r="G234" s="28">
        <v>92220</v>
      </c>
      <c r="H234" s="28">
        <v>-369780</v>
      </c>
      <c r="I234" s="28">
        <v>-277560</v>
      </c>
      <c r="J234" s="28">
        <v>92220</v>
      </c>
      <c r="K234" s="28">
        <v>-369780</v>
      </c>
      <c r="L234" s="28">
        <v>-277560</v>
      </c>
      <c r="M234" s="28">
        <v>92220</v>
      </c>
      <c r="N234" s="28">
        <v>-373477.8</v>
      </c>
      <c r="O234" s="28">
        <v>-277560</v>
      </c>
      <c r="P234" s="28">
        <v>95917.8</v>
      </c>
    </row>
    <row r="235" spans="1:16" ht="13.2" x14ac:dyDescent="0.25">
      <c r="A235" s="35" t="s">
        <v>369</v>
      </c>
      <c r="B235" s="34" t="s">
        <v>370</v>
      </c>
      <c r="C235" s="28">
        <v>49033663.46728</v>
      </c>
      <c r="D235" s="28">
        <v>53156264.594999999</v>
      </c>
      <c r="E235" s="28">
        <v>49351378.539999999</v>
      </c>
      <c r="F235" s="28">
        <v>40428400</v>
      </c>
      <c r="G235" s="28">
        <v>-8922978.5399999991</v>
      </c>
      <c r="H235" s="28">
        <v>50537821.517999999</v>
      </c>
      <c r="I235" s="28">
        <v>44203900</v>
      </c>
      <c r="J235" s="28">
        <v>-6333921.5180000002</v>
      </c>
      <c r="K235" s="28">
        <v>50420189.961999997</v>
      </c>
      <c r="L235" s="28">
        <v>44203900</v>
      </c>
      <c r="M235" s="28">
        <v>-6216289.9620000003</v>
      </c>
      <c r="N235" s="28">
        <v>50924391.861620001</v>
      </c>
      <c r="O235" s="28">
        <v>44203900</v>
      </c>
      <c r="P235" s="28">
        <v>-6720491.8616199996</v>
      </c>
    </row>
    <row r="236" spans="1:16" s="44" customFormat="1" ht="13.2" x14ac:dyDescent="0.25">
      <c r="A236" s="43"/>
      <c r="B236" s="38" t="s">
        <v>483</v>
      </c>
      <c r="C236" s="39">
        <f>C235-C244</f>
        <v>9166326.7672799975</v>
      </c>
      <c r="D236" s="39"/>
      <c r="E236" s="39"/>
      <c r="F236" s="39"/>
      <c r="G236" s="39"/>
      <c r="H236" s="39"/>
      <c r="I236" s="39"/>
      <c r="J236" s="39"/>
      <c r="K236" s="39"/>
      <c r="L236" s="39"/>
      <c r="M236" s="39"/>
      <c r="N236" s="39"/>
      <c r="O236" s="39"/>
      <c r="P236" s="39"/>
    </row>
    <row r="237" spans="1:16" ht="13.2" x14ac:dyDescent="0.25">
      <c r="A237" s="36" t="s">
        <v>187</v>
      </c>
      <c r="B237" s="37" t="s">
        <v>188</v>
      </c>
      <c r="C237" s="28"/>
      <c r="D237" s="28">
        <v>52933.464999999997</v>
      </c>
      <c r="E237" s="28">
        <v>52740.328000000001</v>
      </c>
      <c r="F237" s="28"/>
      <c r="G237" s="28">
        <v>-52740.328000000001</v>
      </c>
      <c r="H237" s="28">
        <v>52478.531999999999</v>
      </c>
      <c r="I237" s="28"/>
      <c r="J237" s="28">
        <v>-52478.531999999999</v>
      </c>
      <c r="K237" s="28">
        <v>52478.531999999999</v>
      </c>
      <c r="L237" s="28"/>
      <c r="M237" s="28">
        <v>-52478.531999999999</v>
      </c>
      <c r="N237" s="28">
        <v>53003.317320000002</v>
      </c>
      <c r="O237" s="28"/>
      <c r="P237" s="28">
        <v>-53003.317320000002</v>
      </c>
    </row>
    <row r="238" spans="1:16" ht="13.2" x14ac:dyDescent="0.25">
      <c r="A238" s="36" t="s">
        <v>189</v>
      </c>
      <c r="B238" s="37" t="s">
        <v>190</v>
      </c>
      <c r="C238" s="28"/>
      <c r="D238" s="28"/>
      <c r="E238" s="28">
        <v>236609.60800000001</v>
      </c>
      <c r="F238" s="28"/>
      <c r="G238" s="28">
        <v>-236609.60800000001</v>
      </c>
      <c r="H238" s="28">
        <v>299526.90600000002</v>
      </c>
      <c r="I238" s="28"/>
      <c r="J238" s="28">
        <v>-299526.90600000002</v>
      </c>
      <c r="K238" s="28">
        <v>367926.90600000002</v>
      </c>
      <c r="L238" s="28"/>
      <c r="M238" s="28">
        <v>-367926.90600000002</v>
      </c>
      <c r="N238" s="28">
        <v>371606.17505999998</v>
      </c>
      <c r="O238" s="28"/>
      <c r="P238" s="28">
        <v>-371606.17505999998</v>
      </c>
    </row>
    <row r="239" spans="1:16" ht="13.2" x14ac:dyDescent="0.25">
      <c r="A239" s="36" t="s">
        <v>191</v>
      </c>
      <c r="B239" s="37" t="s">
        <v>192</v>
      </c>
      <c r="C239" s="28">
        <v>35.340000000000003</v>
      </c>
      <c r="D239" s="28">
        <v>56551.595000000001</v>
      </c>
      <c r="E239" s="28">
        <v>57434.5</v>
      </c>
      <c r="F239" s="28"/>
      <c r="G239" s="28">
        <v>-57434.5</v>
      </c>
      <c r="H239" s="28">
        <v>56443.11</v>
      </c>
      <c r="I239" s="28"/>
      <c r="J239" s="28">
        <v>-56443.11</v>
      </c>
      <c r="K239" s="28">
        <v>56441.856</v>
      </c>
      <c r="L239" s="28"/>
      <c r="M239" s="28">
        <v>-56441.856</v>
      </c>
      <c r="N239" s="28">
        <v>57006.274559999998</v>
      </c>
      <c r="O239" s="28"/>
      <c r="P239" s="28">
        <v>-57006.274559999998</v>
      </c>
    </row>
    <row r="240" spans="1:16" ht="13.2" x14ac:dyDescent="0.25">
      <c r="A240" s="36" t="s">
        <v>193</v>
      </c>
      <c r="B240" s="37" t="s">
        <v>194</v>
      </c>
      <c r="C240" s="28">
        <v>2577.3802860000001</v>
      </c>
      <c r="D240" s="28">
        <v>6497.5</v>
      </c>
      <c r="E240" s="28">
        <v>6554</v>
      </c>
      <c r="F240" s="28"/>
      <c r="G240" s="28">
        <v>-6554</v>
      </c>
      <c r="H240" s="28">
        <v>6441</v>
      </c>
      <c r="I240" s="28"/>
      <c r="J240" s="28">
        <v>-6441</v>
      </c>
      <c r="K240" s="28">
        <v>6441</v>
      </c>
      <c r="L240" s="28"/>
      <c r="M240" s="28">
        <v>-6441</v>
      </c>
      <c r="N240" s="28">
        <v>6505.41</v>
      </c>
      <c r="O240" s="28"/>
      <c r="P240" s="28">
        <v>-6505.41</v>
      </c>
    </row>
    <row r="241" spans="1:16" ht="13.2" x14ac:dyDescent="0.25">
      <c r="A241" s="36" t="s">
        <v>195</v>
      </c>
      <c r="B241" s="37" t="s">
        <v>196</v>
      </c>
      <c r="C241" s="28">
        <v>10915.103394</v>
      </c>
      <c r="D241" s="28">
        <v>20310.035</v>
      </c>
      <c r="E241" s="28">
        <v>25960.103999999999</v>
      </c>
      <c r="F241" s="28"/>
      <c r="G241" s="28">
        <v>-25960.103999999999</v>
      </c>
      <c r="H241" s="28">
        <v>25661.97</v>
      </c>
      <c r="I241" s="28"/>
      <c r="J241" s="28">
        <v>-25661.97</v>
      </c>
      <c r="K241" s="28">
        <v>27355.668000000001</v>
      </c>
      <c r="L241" s="28"/>
      <c r="M241" s="28">
        <v>-27355.668000000001</v>
      </c>
      <c r="N241" s="28">
        <v>27629.224679999999</v>
      </c>
      <c r="O241" s="28"/>
      <c r="P241" s="28">
        <v>-27629.224679999999</v>
      </c>
    </row>
    <row r="242" spans="1:16" ht="13.2" x14ac:dyDescent="0.25">
      <c r="A242" s="36" t="s">
        <v>475</v>
      </c>
      <c r="B242" s="37" t="s">
        <v>476</v>
      </c>
      <c r="C242" s="28">
        <v>57470.82</v>
      </c>
      <c r="D242" s="28">
        <v>57500</v>
      </c>
      <c r="E242" s="28">
        <v>58000</v>
      </c>
      <c r="F242" s="28"/>
      <c r="G242" s="28">
        <v>-58000</v>
      </c>
      <c r="H242" s="28">
        <v>57000</v>
      </c>
      <c r="I242" s="28"/>
      <c r="J242" s="28">
        <v>-57000</v>
      </c>
      <c r="K242" s="28">
        <v>57000</v>
      </c>
      <c r="L242" s="28"/>
      <c r="M242" s="28">
        <v>-57000</v>
      </c>
      <c r="N242" s="28">
        <v>57570</v>
      </c>
      <c r="O242" s="28"/>
      <c r="P242" s="28">
        <v>-57570</v>
      </c>
    </row>
    <row r="243" spans="1:16" ht="13.2" x14ac:dyDescent="0.25">
      <c r="A243" s="36" t="s">
        <v>492</v>
      </c>
      <c r="B243" s="37" t="s">
        <v>493</v>
      </c>
      <c r="C243" s="28">
        <v>-6821.76</v>
      </c>
      <c r="D243" s="28"/>
      <c r="E243" s="28"/>
      <c r="F243" s="28"/>
      <c r="G243" s="28"/>
      <c r="H243" s="28"/>
      <c r="I243" s="28"/>
      <c r="J243" s="28"/>
      <c r="K243" s="28"/>
      <c r="L243" s="28"/>
      <c r="M243" s="28"/>
      <c r="N243" s="28"/>
      <c r="O243" s="28"/>
      <c r="P243" s="28"/>
    </row>
    <row r="244" spans="1:16" s="44" customFormat="1" ht="13.2" x14ac:dyDescent="0.25">
      <c r="A244" s="45" t="s">
        <v>433</v>
      </c>
      <c r="B244" s="40" t="s">
        <v>434</v>
      </c>
      <c r="C244" s="39">
        <v>39867336.700000003</v>
      </c>
      <c r="D244" s="39">
        <v>44328400</v>
      </c>
      <c r="E244" s="39">
        <v>40428400</v>
      </c>
      <c r="F244" s="39">
        <v>40428400</v>
      </c>
      <c r="G244" s="39"/>
      <c r="H244" s="39">
        <v>41703900</v>
      </c>
      <c r="I244" s="39">
        <v>44203900</v>
      </c>
      <c r="J244" s="39">
        <v>2500000</v>
      </c>
      <c r="K244" s="39">
        <v>41497900</v>
      </c>
      <c r="L244" s="39">
        <v>44203900</v>
      </c>
      <c r="M244" s="39">
        <v>2706000</v>
      </c>
      <c r="N244" s="39">
        <v>41912879</v>
      </c>
      <c r="O244" s="39">
        <v>44203900</v>
      </c>
      <c r="P244" s="39">
        <v>2291021</v>
      </c>
    </row>
    <row r="245" spans="1:16" ht="13.2" x14ac:dyDescent="0.25">
      <c r="A245" s="36" t="s">
        <v>203</v>
      </c>
      <c r="B245" s="37" t="s">
        <v>204</v>
      </c>
      <c r="C245" s="28">
        <v>9102950.5889999997</v>
      </c>
      <c r="D245" s="28">
        <v>8634072</v>
      </c>
      <c r="E245" s="28">
        <v>8485680</v>
      </c>
      <c r="F245" s="28"/>
      <c r="G245" s="28">
        <v>-8485680</v>
      </c>
      <c r="H245" s="28">
        <v>8336370</v>
      </c>
      <c r="I245" s="28"/>
      <c r="J245" s="28">
        <v>-8336370</v>
      </c>
      <c r="K245" s="28">
        <v>8354646</v>
      </c>
      <c r="L245" s="28"/>
      <c r="M245" s="28">
        <v>-8354646</v>
      </c>
      <c r="N245" s="28">
        <v>8438192.4600000009</v>
      </c>
      <c r="O245" s="28"/>
      <c r="P245" s="28">
        <v>-8438192.4600000009</v>
      </c>
    </row>
    <row r="246" spans="1:16" ht="13.2" x14ac:dyDescent="0.25">
      <c r="A246" s="36" t="s">
        <v>477</v>
      </c>
      <c r="B246" s="37" t="s">
        <v>442</v>
      </c>
      <c r="C246" s="28">
        <v>-800.70540000000005</v>
      </c>
      <c r="D246" s="28"/>
      <c r="E246" s="28"/>
      <c r="F246" s="28"/>
      <c r="G246" s="28"/>
      <c r="H246" s="28"/>
      <c r="I246" s="28"/>
      <c r="J246" s="28"/>
      <c r="K246" s="28"/>
      <c r="L246" s="28"/>
      <c r="M246" s="28"/>
      <c r="N246" s="28"/>
      <c r="O246" s="28"/>
      <c r="P246" s="28"/>
    </row>
    <row r="247" spans="1:16" ht="13.2" x14ac:dyDescent="0.25">
      <c r="A247" s="35" t="s">
        <v>371</v>
      </c>
      <c r="B247" s="34" t="s">
        <v>16</v>
      </c>
      <c r="C247" s="28">
        <v>1968994.3</v>
      </c>
      <c r="D247" s="28">
        <v>3021500</v>
      </c>
      <c r="E247" s="28">
        <v>3441700</v>
      </c>
      <c r="F247" s="28">
        <v>3441700</v>
      </c>
      <c r="G247" s="28"/>
      <c r="H247" s="28">
        <v>3458900</v>
      </c>
      <c r="I247" s="28">
        <v>3458900</v>
      </c>
      <c r="J247" s="28"/>
      <c r="K247" s="28">
        <v>3476200</v>
      </c>
      <c r="L247" s="28">
        <v>3476200</v>
      </c>
      <c r="M247" s="28"/>
      <c r="N247" s="28">
        <v>3510962</v>
      </c>
      <c r="O247" s="28">
        <v>3511000</v>
      </c>
      <c r="P247" s="28">
        <v>38</v>
      </c>
    </row>
    <row r="248" spans="1:16" s="44" customFormat="1" ht="13.2" x14ac:dyDescent="0.25">
      <c r="A248" s="45" t="s">
        <v>435</v>
      </c>
      <c r="B248" s="40" t="s">
        <v>436</v>
      </c>
      <c r="C248" s="39">
        <v>1968994.3</v>
      </c>
      <c r="D248" s="39">
        <v>3021500</v>
      </c>
      <c r="E248" s="39">
        <v>3441700</v>
      </c>
      <c r="F248" s="39">
        <v>3441700</v>
      </c>
      <c r="G248" s="39"/>
      <c r="H248" s="39">
        <v>3458900</v>
      </c>
      <c r="I248" s="39">
        <v>3458900</v>
      </c>
      <c r="J248" s="39"/>
      <c r="K248" s="39">
        <v>3476200</v>
      </c>
      <c r="L248" s="39">
        <v>3476200</v>
      </c>
      <c r="M248" s="39"/>
      <c r="N248" s="39">
        <v>3510962</v>
      </c>
      <c r="O248" s="39">
        <v>3511000</v>
      </c>
      <c r="P248" s="39">
        <v>38</v>
      </c>
    </row>
    <row r="249" spans="1:16" ht="13.2" x14ac:dyDescent="0.25">
      <c r="A249" s="35" t="s">
        <v>372</v>
      </c>
      <c r="B249" s="34" t="s">
        <v>373</v>
      </c>
      <c r="C249" s="28">
        <v>390497093.4932</v>
      </c>
      <c r="D249" s="28">
        <v>390403110.20200002</v>
      </c>
      <c r="E249" s="28">
        <v>390512828.70999998</v>
      </c>
      <c r="F249" s="28">
        <v>390329845</v>
      </c>
      <c r="G249" s="28">
        <v>-182983.71</v>
      </c>
      <c r="H249" s="28">
        <v>390539012.55800003</v>
      </c>
      <c r="I249" s="28">
        <v>390346110</v>
      </c>
      <c r="J249" s="28">
        <v>-192902.55799999999</v>
      </c>
      <c r="K249" s="28">
        <v>388459942.32200003</v>
      </c>
      <c r="L249" s="28">
        <v>390210225</v>
      </c>
      <c r="M249" s="28">
        <v>1750282.6780000001</v>
      </c>
      <c r="N249" s="28">
        <v>392344541.74522001</v>
      </c>
      <c r="O249" s="28">
        <v>390202560</v>
      </c>
      <c r="P249" s="28">
        <v>-2141981.7452199999</v>
      </c>
    </row>
    <row r="250" spans="1:16" ht="13.2" x14ac:dyDescent="0.25">
      <c r="A250" s="36" t="s">
        <v>187</v>
      </c>
      <c r="B250" s="37" t="s">
        <v>188</v>
      </c>
      <c r="C250" s="28"/>
      <c r="D250" s="28">
        <v>15649.894</v>
      </c>
      <c r="E250" s="28">
        <v>15458.371999999999</v>
      </c>
      <c r="F250" s="28"/>
      <c r="G250" s="28">
        <v>-15458.371999999999</v>
      </c>
      <c r="H250" s="28">
        <v>15651.492</v>
      </c>
      <c r="I250" s="28"/>
      <c r="J250" s="28">
        <v>-15651.492</v>
      </c>
      <c r="K250" s="28">
        <v>15651.492</v>
      </c>
      <c r="L250" s="28"/>
      <c r="M250" s="28">
        <v>-15651.492</v>
      </c>
      <c r="N250" s="28">
        <v>15808.00692</v>
      </c>
      <c r="O250" s="28"/>
      <c r="P250" s="28">
        <v>-15808.00692</v>
      </c>
    </row>
    <row r="251" spans="1:16" ht="13.2" x14ac:dyDescent="0.25">
      <c r="A251" s="36" t="s">
        <v>189</v>
      </c>
      <c r="B251" s="37" t="s">
        <v>190</v>
      </c>
      <c r="C251" s="28"/>
      <c r="D251" s="28"/>
      <c r="E251" s="28">
        <v>69351.092000000004</v>
      </c>
      <c r="F251" s="28"/>
      <c r="G251" s="28">
        <v>-69351.092000000004</v>
      </c>
      <c r="H251" s="28">
        <v>89332.585999999996</v>
      </c>
      <c r="I251" s="28"/>
      <c r="J251" s="28">
        <v>-89332.585999999996</v>
      </c>
      <c r="K251" s="28">
        <v>109732.586</v>
      </c>
      <c r="L251" s="28"/>
      <c r="M251" s="28">
        <v>-109732.586</v>
      </c>
      <c r="N251" s="28">
        <v>110829.91185999999</v>
      </c>
      <c r="O251" s="28"/>
      <c r="P251" s="28">
        <v>-110829.91185999999</v>
      </c>
    </row>
    <row r="252" spans="1:16" ht="13.2" x14ac:dyDescent="0.25">
      <c r="A252" s="36" t="s">
        <v>191</v>
      </c>
      <c r="B252" s="37" t="s">
        <v>192</v>
      </c>
      <c r="C252" s="28">
        <v>10.85</v>
      </c>
      <c r="D252" s="28">
        <v>16719.601999999999</v>
      </c>
      <c r="E252" s="28">
        <v>16834.25</v>
      </c>
      <c r="F252" s="28"/>
      <c r="G252" s="28">
        <v>-16834.25</v>
      </c>
      <c r="H252" s="28">
        <v>16833.91</v>
      </c>
      <c r="I252" s="28"/>
      <c r="J252" s="28">
        <v>-16833.91</v>
      </c>
      <c r="K252" s="28">
        <v>16833.536</v>
      </c>
      <c r="L252" s="28"/>
      <c r="M252" s="28">
        <v>-16833.536</v>
      </c>
      <c r="N252" s="28">
        <v>17001.871360000001</v>
      </c>
      <c r="O252" s="28"/>
      <c r="P252" s="28">
        <v>-17001.871360000001</v>
      </c>
    </row>
    <row r="253" spans="1:16" ht="13.2" x14ac:dyDescent="0.25">
      <c r="A253" s="36" t="s">
        <v>193</v>
      </c>
      <c r="B253" s="37" t="s">
        <v>194</v>
      </c>
      <c r="C253" s="28">
        <v>791.30096500000002</v>
      </c>
      <c r="D253" s="28">
        <v>1921</v>
      </c>
      <c r="E253" s="28">
        <v>1921</v>
      </c>
      <c r="F253" s="28"/>
      <c r="G253" s="28">
        <v>-1921</v>
      </c>
      <c r="H253" s="28">
        <v>1921</v>
      </c>
      <c r="I253" s="28"/>
      <c r="J253" s="28">
        <v>-1921</v>
      </c>
      <c r="K253" s="28">
        <v>1921</v>
      </c>
      <c r="L253" s="28"/>
      <c r="M253" s="28">
        <v>-1921</v>
      </c>
      <c r="N253" s="28">
        <v>1940.21</v>
      </c>
      <c r="O253" s="28"/>
      <c r="P253" s="28">
        <v>-1940.21</v>
      </c>
    </row>
    <row r="254" spans="1:16" ht="13.2" x14ac:dyDescent="0.25">
      <c r="A254" s="36" t="s">
        <v>195</v>
      </c>
      <c r="B254" s="37" t="s">
        <v>196</v>
      </c>
      <c r="C254" s="28">
        <v>3351.1282350000001</v>
      </c>
      <c r="D254" s="28">
        <v>6004.7060000000001</v>
      </c>
      <c r="E254" s="28">
        <v>7608.9960000000001</v>
      </c>
      <c r="F254" s="28"/>
      <c r="G254" s="28">
        <v>-7608.9960000000001</v>
      </c>
      <c r="H254" s="28">
        <v>7653.57</v>
      </c>
      <c r="I254" s="28"/>
      <c r="J254" s="28">
        <v>-7653.57</v>
      </c>
      <c r="K254" s="28">
        <v>8158.7079999999996</v>
      </c>
      <c r="L254" s="28"/>
      <c r="M254" s="28">
        <v>-8158.7079999999996</v>
      </c>
      <c r="N254" s="28">
        <v>8240.2950799999999</v>
      </c>
      <c r="O254" s="28"/>
      <c r="P254" s="28">
        <v>-8240.2950799999999</v>
      </c>
    </row>
    <row r="255" spans="1:16" ht="13.2" x14ac:dyDescent="0.25">
      <c r="A255" s="36" t="s">
        <v>475</v>
      </c>
      <c r="B255" s="37" t="s">
        <v>476</v>
      </c>
      <c r="C255" s="28">
        <v>17644.55</v>
      </c>
      <c r="D255" s="28">
        <v>17000</v>
      </c>
      <c r="E255" s="28">
        <v>17000</v>
      </c>
      <c r="F255" s="28"/>
      <c r="G255" s="28">
        <v>-17000</v>
      </c>
      <c r="H255" s="28">
        <v>17000</v>
      </c>
      <c r="I255" s="28"/>
      <c r="J255" s="28">
        <v>-17000</v>
      </c>
      <c r="K255" s="28">
        <v>17000</v>
      </c>
      <c r="L255" s="28"/>
      <c r="M255" s="28">
        <v>-17000</v>
      </c>
      <c r="N255" s="28">
        <v>17170</v>
      </c>
      <c r="O255" s="28"/>
      <c r="P255" s="28">
        <v>-17170</v>
      </c>
    </row>
    <row r="256" spans="1:16" ht="13.2" x14ac:dyDescent="0.25">
      <c r="A256" s="36" t="s">
        <v>492</v>
      </c>
      <c r="B256" s="37" t="s">
        <v>493</v>
      </c>
      <c r="C256" s="28">
        <v>-2094.4</v>
      </c>
      <c r="D256" s="28"/>
      <c r="E256" s="28"/>
      <c r="F256" s="28"/>
      <c r="G256" s="28"/>
      <c r="H256" s="28"/>
      <c r="I256" s="28"/>
      <c r="J256" s="28"/>
      <c r="K256" s="28"/>
      <c r="L256" s="28"/>
      <c r="M256" s="28"/>
      <c r="N256" s="28"/>
      <c r="O256" s="28"/>
      <c r="P256" s="28"/>
    </row>
    <row r="257" spans="1:16" ht="13.2" x14ac:dyDescent="0.25">
      <c r="A257" s="36" t="s">
        <v>427</v>
      </c>
      <c r="B257" s="37" t="s">
        <v>204</v>
      </c>
      <c r="C257" s="28">
        <v>3281569.6935000001</v>
      </c>
      <c r="D257" s="28">
        <v>3164260</v>
      </c>
      <c r="E257" s="28">
        <v>3203100</v>
      </c>
      <c r="F257" s="28">
        <v>3125235</v>
      </c>
      <c r="G257" s="28">
        <v>-77865</v>
      </c>
      <c r="H257" s="28">
        <v>3209065</v>
      </c>
      <c r="I257" s="28">
        <v>3141500</v>
      </c>
      <c r="J257" s="28">
        <v>-67565</v>
      </c>
      <c r="K257" s="28">
        <v>3045490</v>
      </c>
      <c r="L257" s="28">
        <v>3005615</v>
      </c>
      <c r="M257" s="28">
        <v>-39875</v>
      </c>
      <c r="N257" s="28">
        <v>3075944.9</v>
      </c>
      <c r="O257" s="28">
        <v>2997950</v>
      </c>
      <c r="P257" s="28">
        <v>-77994.899999999994</v>
      </c>
    </row>
    <row r="258" spans="1:16" ht="13.2" x14ac:dyDescent="0.25">
      <c r="A258" s="36" t="s">
        <v>437</v>
      </c>
      <c r="B258" s="37" t="s">
        <v>438</v>
      </c>
      <c r="C258" s="28">
        <v>387274000</v>
      </c>
      <c r="D258" s="28">
        <v>387274000</v>
      </c>
      <c r="E258" s="28">
        <v>387274000</v>
      </c>
      <c r="F258" s="28">
        <v>387274000</v>
      </c>
      <c r="G258" s="28"/>
      <c r="H258" s="28">
        <v>387274000</v>
      </c>
      <c r="I258" s="28">
        <v>387274000</v>
      </c>
      <c r="J258" s="28"/>
      <c r="K258" s="28">
        <v>385337600</v>
      </c>
      <c r="L258" s="28">
        <v>387274000</v>
      </c>
      <c r="M258" s="28">
        <v>1936400</v>
      </c>
      <c r="N258" s="28">
        <v>389190976</v>
      </c>
      <c r="O258" s="28">
        <v>387274000</v>
      </c>
      <c r="P258" s="28">
        <v>-1916976</v>
      </c>
    </row>
    <row r="259" spans="1:16" ht="13.2" x14ac:dyDescent="0.25">
      <c r="A259" s="36" t="s">
        <v>431</v>
      </c>
      <c r="B259" s="37" t="s">
        <v>432</v>
      </c>
      <c r="C259" s="28">
        <v>-78179.629499999995</v>
      </c>
      <c r="D259" s="28">
        <v>-92445</v>
      </c>
      <c r="E259" s="28">
        <v>-92445</v>
      </c>
      <c r="F259" s="28">
        <v>-69390</v>
      </c>
      <c r="G259" s="28">
        <v>23055</v>
      </c>
      <c r="H259" s="28">
        <v>-92445</v>
      </c>
      <c r="I259" s="28">
        <v>-69390</v>
      </c>
      <c r="J259" s="28">
        <v>23055</v>
      </c>
      <c r="K259" s="28">
        <v>-92445</v>
      </c>
      <c r="L259" s="28">
        <v>-69390</v>
      </c>
      <c r="M259" s="28">
        <v>23055</v>
      </c>
      <c r="N259" s="28">
        <v>-93369.45</v>
      </c>
      <c r="O259" s="28">
        <v>-69390</v>
      </c>
      <c r="P259" s="28">
        <v>23979.45</v>
      </c>
    </row>
    <row r="260" spans="1:16" ht="13.2" x14ac:dyDescent="0.25">
      <c r="A260" s="35" t="s">
        <v>374</v>
      </c>
      <c r="B260" s="34" t="s">
        <v>375</v>
      </c>
      <c r="C260" s="28">
        <v>11286219.12778</v>
      </c>
      <c r="D260" s="28">
        <v>12405295.557</v>
      </c>
      <c r="E260" s="28">
        <v>12626817.234999999</v>
      </c>
      <c r="F260" s="28">
        <v>12210970</v>
      </c>
      <c r="G260" s="28">
        <v>-415847.23499999999</v>
      </c>
      <c r="H260" s="28">
        <v>12679779.603</v>
      </c>
      <c r="I260" s="28">
        <v>12243500</v>
      </c>
      <c r="J260" s="28">
        <v>-436279.603</v>
      </c>
      <c r="K260" s="28">
        <v>12360274.643999999</v>
      </c>
      <c r="L260" s="28">
        <v>11971730</v>
      </c>
      <c r="M260" s="28">
        <v>-388544.64399999991</v>
      </c>
      <c r="N260" s="28">
        <v>12483877.39044</v>
      </c>
      <c r="O260" s="28">
        <v>11956400</v>
      </c>
      <c r="P260" s="28">
        <v>-527477.39043999999</v>
      </c>
    </row>
    <row r="261" spans="1:16" ht="13.2" x14ac:dyDescent="0.25">
      <c r="A261" s="36" t="s">
        <v>187</v>
      </c>
      <c r="B261" s="37" t="s">
        <v>188</v>
      </c>
      <c r="C261" s="28"/>
      <c r="D261" s="28">
        <v>31760.079000000002</v>
      </c>
      <c r="E261" s="28">
        <v>31371.401999999998</v>
      </c>
      <c r="F261" s="28"/>
      <c r="G261" s="28">
        <v>-31371.401999999998</v>
      </c>
      <c r="H261" s="28">
        <v>31763.322</v>
      </c>
      <c r="I261" s="28"/>
      <c r="J261" s="28">
        <v>-31763.322</v>
      </c>
      <c r="K261" s="28">
        <v>31302.984</v>
      </c>
      <c r="L261" s="28"/>
      <c r="M261" s="28">
        <v>-31302.984</v>
      </c>
      <c r="N261" s="28">
        <v>31616.01384</v>
      </c>
      <c r="O261" s="28"/>
      <c r="P261" s="28">
        <v>-31616.01384</v>
      </c>
    </row>
    <row r="262" spans="1:16" ht="13.2" x14ac:dyDescent="0.25">
      <c r="A262" s="36" t="s">
        <v>189</v>
      </c>
      <c r="B262" s="37" t="s">
        <v>190</v>
      </c>
      <c r="C262" s="28"/>
      <c r="D262" s="28"/>
      <c r="E262" s="28">
        <v>140741.92199999999</v>
      </c>
      <c r="F262" s="28"/>
      <c r="G262" s="28">
        <v>-140741.92199999999</v>
      </c>
      <c r="H262" s="28">
        <v>181292.601</v>
      </c>
      <c r="I262" s="28"/>
      <c r="J262" s="28">
        <v>-181292.601</v>
      </c>
      <c r="K262" s="28">
        <v>219465.17199999999</v>
      </c>
      <c r="L262" s="28"/>
      <c r="M262" s="28">
        <v>-219465.17199999999</v>
      </c>
      <c r="N262" s="28">
        <v>221659.82371999999</v>
      </c>
      <c r="O262" s="28"/>
      <c r="P262" s="28">
        <v>-221659.82371999999</v>
      </c>
    </row>
    <row r="263" spans="1:16" ht="13.2" x14ac:dyDescent="0.25">
      <c r="A263" s="36" t="s">
        <v>191</v>
      </c>
      <c r="B263" s="37" t="s">
        <v>192</v>
      </c>
      <c r="C263" s="28">
        <v>21.39</v>
      </c>
      <c r="D263" s="28">
        <v>33930.957000000002</v>
      </c>
      <c r="E263" s="28">
        <v>34163.625</v>
      </c>
      <c r="F263" s="28"/>
      <c r="G263" s="28">
        <v>-34163.625</v>
      </c>
      <c r="H263" s="28">
        <v>34162.934999999998</v>
      </c>
      <c r="I263" s="28"/>
      <c r="J263" s="28">
        <v>-34162.934999999998</v>
      </c>
      <c r="K263" s="28">
        <v>33667.072</v>
      </c>
      <c r="L263" s="28"/>
      <c r="M263" s="28">
        <v>-33667.072</v>
      </c>
      <c r="N263" s="28">
        <v>34003.742720000002</v>
      </c>
      <c r="O263" s="28"/>
      <c r="P263" s="28">
        <v>-34003.742720000002</v>
      </c>
    </row>
    <row r="264" spans="1:16" ht="13.2" x14ac:dyDescent="0.25">
      <c r="A264" s="36" t="s">
        <v>193</v>
      </c>
      <c r="B264" s="37" t="s">
        <v>194</v>
      </c>
      <c r="C264" s="28">
        <v>1559.9933309999999</v>
      </c>
      <c r="D264" s="28">
        <v>3898.5</v>
      </c>
      <c r="E264" s="28">
        <v>3898.5</v>
      </c>
      <c r="F264" s="28"/>
      <c r="G264" s="28">
        <v>-3898.5</v>
      </c>
      <c r="H264" s="28">
        <v>3898.5</v>
      </c>
      <c r="I264" s="28"/>
      <c r="J264" s="28">
        <v>-3898.5</v>
      </c>
      <c r="K264" s="28">
        <v>3842</v>
      </c>
      <c r="L264" s="28"/>
      <c r="M264" s="28">
        <v>-3842</v>
      </c>
      <c r="N264" s="28">
        <v>3880.42</v>
      </c>
      <c r="O264" s="28"/>
      <c r="P264" s="28">
        <v>-3880.42</v>
      </c>
    </row>
    <row r="265" spans="1:16" ht="13.2" x14ac:dyDescent="0.25">
      <c r="A265" s="36" t="s">
        <v>195</v>
      </c>
      <c r="B265" s="37" t="s">
        <v>196</v>
      </c>
      <c r="C265" s="28">
        <v>6606.5099490000002</v>
      </c>
      <c r="D265" s="28">
        <v>12186.021000000001</v>
      </c>
      <c r="E265" s="28">
        <v>15441.786</v>
      </c>
      <c r="F265" s="28"/>
      <c r="G265" s="28">
        <v>-15441.786</v>
      </c>
      <c r="H265" s="28">
        <v>15532.245000000001</v>
      </c>
      <c r="I265" s="28"/>
      <c r="J265" s="28">
        <v>-15532.245000000001</v>
      </c>
      <c r="K265" s="28">
        <v>16317.415999999999</v>
      </c>
      <c r="L265" s="28"/>
      <c r="M265" s="28">
        <v>-16317.415999999999</v>
      </c>
      <c r="N265" s="28">
        <v>16480.59016</v>
      </c>
      <c r="O265" s="28"/>
      <c r="P265" s="28">
        <v>-16480.59016</v>
      </c>
    </row>
    <row r="266" spans="1:16" ht="13.2" x14ac:dyDescent="0.25">
      <c r="A266" s="36" t="s">
        <v>475</v>
      </c>
      <c r="B266" s="37" t="s">
        <v>476</v>
      </c>
      <c r="C266" s="28">
        <v>34784.97</v>
      </c>
      <c r="D266" s="28">
        <v>34500</v>
      </c>
      <c r="E266" s="28">
        <v>34500</v>
      </c>
      <c r="F266" s="28"/>
      <c r="G266" s="28">
        <v>-34500</v>
      </c>
      <c r="H266" s="28">
        <v>34500</v>
      </c>
      <c r="I266" s="28"/>
      <c r="J266" s="28">
        <v>-34500</v>
      </c>
      <c r="K266" s="28">
        <v>34000</v>
      </c>
      <c r="L266" s="28"/>
      <c r="M266" s="28">
        <v>-34000</v>
      </c>
      <c r="N266" s="28">
        <v>34340</v>
      </c>
      <c r="O266" s="28"/>
      <c r="P266" s="28">
        <v>-34340</v>
      </c>
    </row>
    <row r="267" spans="1:16" ht="13.2" x14ac:dyDescent="0.25">
      <c r="A267" s="36" t="s">
        <v>492</v>
      </c>
      <c r="B267" s="37" t="s">
        <v>493</v>
      </c>
      <c r="C267" s="28">
        <v>-4128.96</v>
      </c>
      <c r="D267" s="28"/>
      <c r="E267" s="28"/>
      <c r="F267" s="28"/>
      <c r="G267" s="28"/>
      <c r="H267" s="28"/>
      <c r="I267" s="28"/>
      <c r="J267" s="28"/>
      <c r="K267" s="28"/>
      <c r="L267" s="28"/>
      <c r="M267" s="28"/>
      <c r="N267" s="28"/>
      <c r="O267" s="28"/>
      <c r="P267" s="28"/>
    </row>
    <row r="268" spans="1:16" ht="13.2" x14ac:dyDescent="0.25">
      <c r="A268" s="36" t="s">
        <v>427</v>
      </c>
      <c r="B268" s="37" t="s">
        <v>204</v>
      </c>
      <c r="C268" s="28">
        <v>6563139.3870000001</v>
      </c>
      <c r="D268" s="28">
        <v>6328520</v>
      </c>
      <c r="E268" s="28">
        <v>6406200</v>
      </c>
      <c r="F268" s="28">
        <v>6250470</v>
      </c>
      <c r="G268" s="28">
        <v>-155730</v>
      </c>
      <c r="H268" s="28">
        <v>6418130</v>
      </c>
      <c r="I268" s="28">
        <v>6283000</v>
      </c>
      <c r="J268" s="28">
        <v>-135130</v>
      </c>
      <c r="K268" s="28">
        <v>6090980</v>
      </c>
      <c r="L268" s="28">
        <v>6011230</v>
      </c>
      <c r="M268" s="28">
        <v>-79750</v>
      </c>
      <c r="N268" s="28">
        <v>6151889.7999999998</v>
      </c>
      <c r="O268" s="28">
        <v>5995900</v>
      </c>
      <c r="P268" s="28">
        <v>-155989.79999999999</v>
      </c>
    </row>
    <row r="269" spans="1:16" ht="13.2" x14ac:dyDescent="0.25">
      <c r="A269" s="36" t="s">
        <v>439</v>
      </c>
      <c r="B269" s="37" t="s">
        <v>440</v>
      </c>
      <c r="C269" s="28">
        <v>4711419.25</v>
      </c>
      <c r="D269" s="28">
        <v>5960500</v>
      </c>
      <c r="E269" s="28">
        <v>5960500</v>
      </c>
      <c r="F269" s="28">
        <v>5960500</v>
      </c>
      <c r="G269" s="28"/>
      <c r="H269" s="28">
        <v>5960500</v>
      </c>
      <c r="I269" s="28">
        <v>5960500</v>
      </c>
      <c r="J269" s="28"/>
      <c r="K269" s="28">
        <v>5930700</v>
      </c>
      <c r="L269" s="28">
        <v>5960500</v>
      </c>
      <c r="M269" s="28">
        <v>29800</v>
      </c>
      <c r="N269" s="28">
        <v>5990007</v>
      </c>
      <c r="O269" s="28">
        <v>5960500</v>
      </c>
      <c r="P269" s="28">
        <v>-29507</v>
      </c>
    </row>
    <row r="270" spans="1:16" ht="13.2" x14ac:dyDescent="0.25">
      <c r="A270" s="36" t="s">
        <v>441</v>
      </c>
      <c r="B270" s="37" t="s">
        <v>442</v>
      </c>
      <c r="C270" s="28">
        <v>-27183.412499999999</v>
      </c>
      <c r="D270" s="28"/>
      <c r="E270" s="28"/>
      <c r="F270" s="28"/>
      <c r="G270" s="28"/>
      <c r="H270" s="28"/>
      <c r="I270" s="28"/>
      <c r="J270" s="28"/>
      <c r="K270" s="28"/>
      <c r="L270" s="28"/>
      <c r="M270" s="28"/>
      <c r="N270" s="28"/>
      <c r="O270" s="28"/>
      <c r="P270" s="28"/>
    </row>
    <row r="271" spans="1:16" ht="13.2" x14ac:dyDescent="0.25">
      <c r="A271" s="35" t="s">
        <v>376</v>
      </c>
      <c r="B271" s="34" t="s">
        <v>9</v>
      </c>
      <c r="C271" s="28">
        <v>82149544.252499998</v>
      </c>
      <c r="D271" s="28">
        <v>90887400</v>
      </c>
      <c r="E271" s="28">
        <v>90887400</v>
      </c>
      <c r="F271" s="28">
        <v>86887400</v>
      </c>
      <c r="G271" s="28">
        <v>-4000000</v>
      </c>
      <c r="H271" s="28">
        <v>90887400</v>
      </c>
      <c r="I271" s="28">
        <v>86887400</v>
      </c>
      <c r="J271" s="28">
        <v>-4000000</v>
      </c>
      <c r="K271" s="28">
        <v>90433000</v>
      </c>
      <c r="L271" s="28">
        <v>86887400</v>
      </c>
      <c r="M271" s="28">
        <v>-3545600</v>
      </c>
      <c r="N271" s="28">
        <v>91337330</v>
      </c>
      <c r="O271" s="28">
        <v>86887400</v>
      </c>
      <c r="P271" s="28">
        <v>-4449930</v>
      </c>
    </row>
    <row r="272" spans="1:16" ht="13.2" x14ac:dyDescent="0.25">
      <c r="A272" s="36" t="s">
        <v>443</v>
      </c>
      <c r="B272" s="37" t="s">
        <v>444</v>
      </c>
      <c r="C272" s="28">
        <v>66525579.789999999</v>
      </c>
      <c r="D272" s="28">
        <v>75099400</v>
      </c>
      <c r="E272" s="28">
        <v>75099400</v>
      </c>
      <c r="F272" s="28">
        <v>71099400</v>
      </c>
      <c r="G272" s="28">
        <v>-4000000</v>
      </c>
      <c r="H272" s="28">
        <v>75099400</v>
      </c>
      <c r="I272" s="28">
        <v>71099400</v>
      </c>
      <c r="J272" s="28">
        <v>-4000000</v>
      </c>
      <c r="K272" s="28">
        <v>74723900</v>
      </c>
      <c r="L272" s="28">
        <v>71099400</v>
      </c>
      <c r="M272" s="28">
        <v>-3624500</v>
      </c>
      <c r="N272" s="28">
        <v>75471139</v>
      </c>
      <c r="O272" s="28">
        <v>71099400</v>
      </c>
      <c r="P272" s="28">
        <v>-4371739</v>
      </c>
    </row>
    <row r="273" spans="1:16" ht="13.2" x14ac:dyDescent="0.25">
      <c r="A273" s="36" t="s">
        <v>445</v>
      </c>
      <c r="B273" s="37" t="s">
        <v>446</v>
      </c>
      <c r="C273" s="28">
        <v>15633025.6</v>
      </c>
      <c r="D273" s="28">
        <v>15788000</v>
      </c>
      <c r="E273" s="28">
        <v>15788000</v>
      </c>
      <c r="F273" s="28">
        <v>15788000</v>
      </c>
      <c r="G273" s="28"/>
      <c r="H273" s="28">
        <v>15788000</v>
      </c>
      <c r="I273" s="28">
        <v>15788000</v>
      </c>
      <c r="J273" s="28"/>
      <c r="K273" s="28">
        <v>15709100</v>
      </c>
      <c r="L273" s="28">
        <v>15788000</v>
      </c>
      <c r="M273" s="28">
        <v>78900</v>
      </c>
      <c r="N273" s="28">
        <v>15866191</v>
      </c>
      <c r="O273" s="28">
        <v>15788000</v>
      </c>
      <c r="P273" s="28">
        <v>-78191</v>
      </c>
    </row>
    <row r="274" spans="1:16" ht="13.2" x14ac:dyDescent="0.25">
      <c r="A274" s="36" t="s">
        <v>441</v>
      </c>
      <c r="B274" s="37" t="s">
        <v>442</v>
      </c>
      <c r="C274" s="28">
        <v>-9061.1375000000007</v>
      </c>
      <c r="D274" s="28"/>
      <c r="E274" s="28"/>
      <c r="F274" s="28"/>
      <c r="G274" s="28"/>
      <c r="H274" s="28"/>
      <c r="I274" s="28"/>
      <c r="J274" s="28"/>
      <c r="K274" s="28"/>
      <c r="L274" s="28"/>
      <c r="M274" s="28"/>
      <c r="N274" s="28"/>
      <c r="O274" s="28"/>
      <c r="P274" s="28"/>
    </row>
    <row r="275" spans="1:16" ht="13.2" x14ac:dyDescent="0.25">
      <c r="A275" s="35" t="s">
        <v>377</v>
      </c>
      <c r="B275" s="34" t="s">
        <v>378</v>
      </c>
      <c r="C275" s="28">
        <v>63851305.450000003</v>
      </c>
      <c r="D275" s="28">
        <v>75549900</v>
      </c>
      <c r="E275" s="28">
        <v>69349900</v>
      </c>
      <c r="F275" s="28">
        <v>64349900</v>
      </c>
      <c r="G275" s="28">
        <v>-5000000</v>
      </c>
      <c r="H275" s="28">
        <v>69349900</v>
      </c>
      <c r="I275" s="28">
        <v>64349900</v>
      </c>
      <c r="J275" s="28">
        <v>-5000000</v>
      </c>
      <c r="K275" s="28">
        <v>69000700</v>
      </c>
      <c r="L275" s="28">
        <v>64349900</v>
      </c>
      <c r="M275" s="28">
        <v>-4650800</v>
      </c>
      <c r="N275" s="28">
        <v>69690707</v>
      </c>
      <c r="O275" s="28">
        <v>64849900</v>
      </c>
      <c r="P275" s="28">
        <v>-4840807</v>
      </c>
    </row>
    <row r="276" spans="1:16" ht="13.2" x14ac:dyDescent="0.25">
      <c r="A276" s="36" t="s">
        <v>447</v>
      </c>
      <c r="B276" s="37" t="s">
        <v>448</v>
      </c>
      <c r="C276" s="28">
        <v>63851305.450000003</v>
      </c>
      <c r="D276" s="28">
        <v>75549900</v>
      </c>
      <c r="E276" s="28">
        <v>69349900</v>
      </c>
      <c r="F276" s="28">
        <v>64349900</v>
      </c>
      <c r="G276" s="28">
        <v>-5000000</v>
      </c>
      <c r="H276" s="28">
        <v>69349900</v>
      </c>
      <c r="I276" s="28">
        <v>64349900</v>
      </c>
      <c r="J276" s="28">
        <v>-5000000</v>
      </c>
      <c r="K276" s="28">
        <v>69000700</v>
      </c>
      <c r="L276" s="28">
        <v>64349900</v>
      </c>
      <c r="M276" s="28">
        <v>-4650800</v>
      </c>
      <c r="N276" s="28">
        <v>69690707</v>
      </c>
      <c r="O276" s="28">
        <v>64849900</v>
      </c>
      <c r="P276" s="28">
        <v>-4840807</v>
      </c>
    </row>
    <row r="277" spans="1:16" ht="13.2" x14ac:dyDescent="0.25">
      <c r="A277" s="35" t="s">
        <v>379</v>
      </c>
      <c r="B277" s="34" t="s">
        <v>10</v>
      </c>
      <c r="C277" s="28">
        <v>2810123380.8674998</v>
      </c>
      <c r="D277" s="28">
        <v>2810652825</v>
      </c>
      <c r="E277" s="28">
        <v>2810652825</v>
      </c>
      <c r="F277" s="28">
        <v>2756155850</v>
      </c>
      <c r="G277" s="28">
        <v>-54496975</v>
      </c>
      <c r="H277" s="28">
        <v>2810652825</v>
      </c>
      <c r="I277" s="28">
        <v>2750764750</v>
      </c>
      <c r="J277" s="28">
        <v>-59888075</v>
      </c>
      <c r="K277" s="28">
        <v>2796592625</v>
      </c>
      <c r="L277" s="28">
        <v>2750184750</v>
      </c>
      <c r="M277" s="28">
        <v>-46407875</v>
      </c>
      <c r="N277" s="28">
        <v>2824558551.25</v>
      </c>
      <c r="O277" s="28">
        <v>2748702250</v>
      </c>
      <c r="P277" s="28">
        <v>-75856301.25</v>
      </c>
    </row>
    <row r="278" spans="1:16" ht="13.2" x14ac:dyDescent="0.25">
      <c r="A278" s="36" t="s">
        <v>449</v>
      </c>
      <c r="B278" s="37" t="s">
        <v>11</v>
      </c>
      <c r="C278" s="28">
        <v>2811296075.3099999</v>
      </c>
      <c r="D278" s="28">
        <v>2812039500</v>
      </c>
      <c r="E278" s="28">
        <v>2812039500</v>
      </c>
      <c r="F278" s="28">
        <v>2757196700</v>
      </c>
      <c r="G278" s="28">
        <v>-54842800</v>
      </c>
      <c r="H278" s="28">
        <v>2812039500</v>
      </c>
      <c r="I278" s="28">
        <v>2751805600</v>
      </c>
      <c r="J278" s="28">
        <v>-60233900</v>
      </c>
      <c r="K278" s="28">
        <v>2797979300</v>
      </c>
      <c r="L278" s="28">
        <v>2751225600</v>
      </c>
      <c r="M278" s="28">
        <v>-46753700</v>
      </c>
      <c r="N278" s="28">
        <v>2825959093</v>
      </c>
      <c r="O278" s="28">
        <v>2749743100</v>
      </c>
      <c r="P278" s="28">
        <v>-76215993</v>
      </c>
    </row>
    <row r="279" spans="1:16" ht="13.2" x14ac:dyDescent="0.25">
      <c r="A279" s="36" t="s">
        <v>431</v>
      </c>
      <c r="B279" s="37" t="s">
        <v>432</v>
      </c>
      <c r="C279" s="28">
        <v>-1172694.4424999999</v>
      </c>
      <c r="D279" s="28">
        <v>-1386675</v>
      </c>
      <c r="E279" s="28">
        <v>-1386675</v>
      </c>
      <c r="F279" s="28">
        <v>-1040850</v>
      </c>
      <c r="G279" s="28">
        <v>345825</v>
      </c>
      <c r="H279" s="28">
        <v>-1386675</v>
      </c>
      <c r="I279" s="28">
        <v>-1040850</v>
      </c>
      <c r="J279" s="28">
        <v>345825</v>
      </c>
      <c r="K279" s="28">
        <v>-1386675</v>
      </c>
      <c r="L279" s="28">
        <v>-1040850</v>
      </c>
      <c r="M279" s="28">
        <v>345825</v>
      </c>
      <c r="N279" s="28">
        <v>-1400541.75</v>
      </c>
      <c r="O279" s="28">
        <v>-1040850</v>
      </c>
      <c r="P279" s="28">
        <v>359691.75</v>
      </c>
    </row>
    <row r="280" spans="1:16" ht="13.2" x14ac:dyDescent="0.25">
      <c r="A280" s="35" t="s">
        <v>380</v>
      </c>
      <c r="B280" s="34" t="s">
        <v>381</v>
      </c>
      <c r="C280" s="28">
        <v>43200000</v>
      </c>
      <c r="D280" s="28">
        <v>74908300</v>
      </c>
      <c r="E280" s="28">
        <v>41700000</v>
      </c>
      <c r="F280" s="28"/>
      <c r="G280" s="28">
        <v>-41700000</v>
      </c>
      <c r="H280" s="28">
        <v>40800000</v>
      </c>
      <c r="I280" s="28">
        <v>3500000</v>
      </c>
      <c r="J280" s="28">
        <v>-37300000</v>
      </c>
      <c r="K280" s="28">
        <v>39900000</v>
      </c>
      <c r="L280" s="28">
        <v>4400000</v>
      </c>
      <c r="M280" s="28">
        <v>-35500000</v>
      </c>
      <c r="N280" s="28">
        <v>40299000</v>
      </c>
      <c r="O280" s="28">
        <v>5400000</v>
      </c>
      <c r="P280" s="28">
        <v>-34899000</v>
      </c>
    </row>
    <row r="281" spans="1:16" ht="13.2" x14ac:dyDescent="0.25">
      <c r="A281" s="36" t="s">
        <v>450</v>
      </c>
      <c r="B281" s="37" t="s">
        <v>451</v>
      </c>
      <c r="C281" s="28">
        <v>43200000</v>
      </c>
      <c r="D281" s="28">
        <v>74908300</v>
      </c>
      <c r="E281" s="28">
        <v>41700000</v>
      </c>
      <c r="F281" s="28"/>
      <c r="G281" s="28">
        <v>-41700000</v>
      </c>
      <c r="H281" s="28">
        <v>40800000</v>
      </c>
      <c r="I281" s="28"/>
      <c r="J281" s="28">
        <v>-40800000</v>
      </c>
      <c r="K281" s="28">
        <v>39900000</v>
      </c>
      <c r="L281" s="28"/>
      <c r="M281" s="28">
        <v>-39900000</v>
      </c>
      <c r="N281" s="28">
        <v>40299000</v>
      </c>
      <c r="O281" s="28"/>
      <c r="P281" s="28">
        <v>-40299000</v>
      </c>
    </row>
    <row r="282" spans="1:16" ht="13.2" x14ac:dyDescent="0.25">
      <c r="A282" s="36" t="s">
        <v>496</v>
      </c>
      <c r="B282" s="37" t="s">
        <v>497</v>
      </c>
      <c r="C282" s="28"/>
      <c r="D282" s="28"/>
      <c r="E282" s="28"/>
      <c r="F282" s="28"/>
      <c r="G282" s="28"/>
      <c r="H282" s="28"/>
      <c r="I282" s="28">
        <v>3500000</v>
      </c>
      <c r="J282" s="28">
        <v>3500000</v>
      </c>
      <c r="K282" s="28"/>
      <c r="L282" s="28">
        <v>4400000</v>
      </c>
      <c r="M282" s="28">
        <v>4400000</v>
      </c>
      <c r="N282" s="28"/>
      <c r="O282" s="28">
        <v>5400000</v>
      </c>
      <c r="P282" s="28">
        <v>5400000</v>
      </c>
    </row>
    <row r="283" spans="1:16" ht="13.2" x14ac:dyDescent="0.25">
      <c r="A283" s="29" t="s">
        <v>382</v>
      </c>
      <c r="B283" s="30" t="s">
        <v>383</v>
      </c>
      <c r="C283" s="28">
        <v>2309958538.4846401</v>
      </c>
      <c r="D283" s="28">
        <v>6180454359.1890001</v>
      </c>
      <c r="E283" s="28">
        <v>2149696860.5300002</v>
      </c>
      <c r="F283" s="28"/>
      <c r="G283" s="28">
        <v>-2149696860.5300002</v>
      </c>
      <c r="H283" s="28">
        <v>2307210034.8379998</v>
      </c>
      <c r="I283" s="28"/>
      <c r="J283" s="28">
        <v>-2307210034.8379998</v>
      </c>
      <c r="K283" s="28">
        <v>2296596366.5089998</v>
      </c>
      <c r="L283" s="28"/>
      <c r="M283" s="28">
        <v>-2296596366.5089998</v>
      </c>
      <c r="N283" s="28">
        <v>2319562330.1740899</v>
      </c>
      <c r="O283" s="28"/>
      <c r="P283" s="28">
        <v>-2319562330.1740899</v>
      </c>
    </row>
    <row r="284" spans="1:16" ht="13.2" x14ac:dyDescent="0.25">
      <c r="A284" s="31" t="s">
        <v>384</v>
      </c>
      <c r="B284" s="32" t="s">
        <v>385</v>
      </c>
      <c r="C284" s="28">
        <v>136738007.21961999</v>
      </c>
      <c r="D284" s="28">
        <v>147270437.46700001</v>
      </c>
      <c r="E284" s="28">
        <v>148908839.13999999</v>
      </c>
      <c r="F284" s="28"/>
      <c r="G284" s="28">
        <v>-148908839.13999999</v>
      </c>
      <c r="H284" s="28">
        <v>150502647.12900001</v>
      </c>
      <c r="I284" s="28"/>
      <c r="J284" s="28">
        <v>-150502647.12900001</v>
      </c>
      <c r="K284" s="28">
        <v>151588987.81</v>
      </c>
      <c r="L284" s="28"/>
      <c r="M284" s="28">
        <v>-151588987.81</v>
      </c>
      <c r="N284" s="28">
        <v>153104877.68810001</v>
      </c>
      <c r="O284" s="28"/>
      <c r="P284" s="28">
        <v>-153104877.68810001</v>
      </c>
    </row>
    <row r="285" spans="1:16" ht="13.2" x14ac:dyDescent="0.25">
      <c r="A285" s="33" t="s">
        <v>386</v>
      </c>
      <c r="B285" s="34" t="s">
        <v>387</v>
      </c>
      <c r="C285" s="28">
        <v>29202874.826779999</v>
      </c>
      <c r="D285" s="28">
        <v>30485079.364</v>
      </c>
      <c r="E285" s="28">
        <v>31285271.739999998</v>
      </c>
      <c r="F285" s="28"/>
      <c r="G285" s="28">
        <v>-31285271.739999998</v>
      </c>
      <c r="H285" s="28">
        <v>32056923.774</v>
      </c>
      <c r="I285" s="28"/>
      <c r="J285" s="28">
        <v>-32056923.774</v>
      </c>
      <c r="K285" s="28">
        <v>32309796.199000001</v>
      </c>
      <c r="L285" s="28"/>
      <c r="M285" s="28">
        <v>-32309796.199000001</v>
      </c>
      <c r="N285" s="28">
        <v>32632894.16099</v>
      </c>
      <c r="O285" s="28"/>
      <c r="P285" s="28">
        <v>-32632894.16099</v>
      </c>
    </row>
    <row r="286" spans="1:16" ht="13.2" x14ac:dyDescent="0.25">
      <c r="A286" s="33" t="s">
        <v>388</v>
      </c>
      <c r="B286" s="34" t="s">
        <v>389</v>
      </c>
      <c r="C286" s="28">
        <v>9609358.1831199992</v>
      </c>
      <c r="D286" s="28">
        <v>9958587.7970000003</v>
      </c>
      <c r="E286" s="28">
        <v>10053852.435000001</v>
      </c>
      <c r="F286" s="28"/>
      <c r="G286" s="28">
        <v>-10053852.435000001</v>
      </c>
      <c r="H286" s="28">
        <v>10151323.050000001</v>
      </c>
      <c r="I286" s="28"/>
      <c r="J286" s="28">
        <v>-10151323.050000001</v>
      </c>
      <c r="K286" s="28">
        <v>10247549.949999999</v>
      </c>
      <c r="L286" s="28"/>
      <c r="M286" s="28">
        <v>-10247549.949999999</v>
      </c>
      <c r="N286" s="28">
        <v>10350025.4495</v>
      </c>
      <c r="O286" s="28"/>
      <c r="P286" s="28">
        <v>-10350025.4495</v>
      </c>
    </row>
    <row r="287" spans="1:16" ht="13.2" x14ac:dyDescent="0.25">
      <c r="A287" s="33" t="s">
        <v>390</v>
      </c>
      <c r="B287" s="34" t="s">
        <v>391</v>
      </c>
      <c r="C287" s="28">
        <v>49874809.073639996</v>
      </c>
      <c r="D287" s="28">
        <v>52300021.744999997</v>
      </c>
      <c r="E287" s="28">
        <v>52622536.234999999</v>
      </c>
      <c r="F287" s="28"/>
      <c r="G287" s="28">
        <v>-52622536.234999999</v>
      </c>
      <c r="H287" s="28">
        <v>53089130.777000003</v>
      </c>
      <c r="I287" s="28"/>
      <c r="J287" s="28">
        <v>-53089130.777000003</v>
      </c>
      <c r="K287" s="28">
        <v>53565321.108999997</v>
      </c>
      <c r="L287" s="28"/>
      <c r="M287" s="28">
        <v>-53565321.108999997</v>
      </c>
      <c r="N287" s="28">
        <v>54100974.320090003</v>
      </c>
      <c r="O287" s="28"/>
      <c r="P287" s="28">
        <v>-54100974.320090003</v>
      </c>
    </row>
    <row r="288" spans="1:16" ht="13.2" x14ac:dyDescent="0.25">
      <c r="A288" s="33" t="s">
        <v>392</v>
      </c>
      <c r="B288" s="34" t="s">
        <v>393</v>
      </c>
      <c r="C288" s="28">
        <v>10365379.46868</v>
      </c>
      <c r="D288" s="28">
        <v>9813926.8300000001</v>
      </c>
      <c r="E288" s="28">
        <v>10114578.539999999</v>
      </c>
      <c r="F288" s="28"/>
      <c r="G288" s="28">
        <v>-10114578.539999999</v>
      </c>
      <c r="H288" s="28">
        <v>10198140.492000001</v>
      </c>
      <c r="I288" s="28"/>
      <c r="J288" s="28">
        <v>-10198140.492000001</v>
      </c>
      <c r="K288" s="28">
        <v>10279542.628</v>
      </c>
      <c r="L288" s="28"/>
      <c r="M288" s="28">
        <v>-10279542.628</v>
      </c>
      <c r="N288" s="28">
        <v>10382338.05428</v>
      </c>
      <c r="O288" s="28"/>
      <c r="P288" s="28">
        <v>-10382338.05428</v>
      </c>
    </row>
    <row r="289" spans="1:16" ht="13.2" x14ac:dyDescent="0.25">
      <c r="A289" s="33" t="s">
        <v>394</v>
      </c>
      <c r="B289" s="34" t="s">
        <v>395</v>
      </c>
      <c r="C289" s="28">
        <v>8299928.3458399996</v>
      </c>
      <c r="D289" s="28">
        <v>10046869.890000001</v>
      </c>
      <c r="E289" s="28">
        <v>10144275.949999999</v>
      </c>
      <c r="F289" s="28"/>
      <c r="G289" s="28">
        <v>-10144275.949999999</v>
      </c>
      <c r="H289" s="28">
        <v>10236047.797</v>
      </c>
      <c r="I289" s="28"/>
      <c r="J289" s="28">
        <v>-10236047.797</v>
      </c>
      <c r="K289" s="28">
        <v>10327092.623</v>
      </c>
      <c r="L289" s="28"/>
      <c r="M289" s="28">
        <v>-10327092.623</v>
      </c>
      <c r="N289" s="28">
        <v>10430363.54923</v>
      </c>
      <c r="O289" s="28"/>
      <c r="P289" s="28">
        <v>-10430363.54923</v>
      </c>
    </row>
    <row r="290" spans="1:16" ht="13.2" x14ac:dyDescent="0.25">
      <c r="A290" s="33" t="s">
        <v>396</v>
      </c>
      <c r="B290" s="34" t="s">
        <v>397</v>
      </c>
      <c r="C290" s="28">
        <v>29385657.321559999</v>
      </c>
      <c r="D290" s="28">
        <v>34665951.840999998</v>
      </c>
      <c r="E290" s="28">
        <v>34688324.240000002</v>
      </c>
      <c r="F290" s="28"/>
      <c r="G290" s="28">
        <v>-34688324.240000002</v>
      </c>
      <c r="H290" s="28">
        <v>34771081.239</v>
      </c>
      <c r="I290" s="28"/>
      <c r="J290" s="28">
        <v>-34771081.239</v>
      </c>
      <c r="K290" s="28">
        <v>34859685.300999999</v>
      </c>
      <c r="L290" s="28"/>
      <c r="M290" s="28">
        <v>-34859685.300999999</v>
      </c>
      <c r="N290" s="28">
        <v>35208282.154009998</v>
      </c>
      <c r="O290" s="28"/>
      <c r="P290" s="28">
        <v>-35208282.154009998</v>
      </c>
    </row>
    <row r="291" spans="1:16" ht="13.2" x14ac:dyDescent="0.25">
      <c r="A291" s="31" t="s">
        <v>398</v>
      </c>
      <c r="B291" s="32" t="s">
        <v>399</v>
      </c>
      <c r="C291" s="28">
        <v>192754771.62983999</v>
      </c>
      <c r="D291" s="28">
        <v>153846739.873</v>
      </c>
      <c r="E291" s="28">
        <v>140806702.19499999</v>
      </c>
      <c r="F291" s="28"/>
      <c r="G291" s="28">
        <v>-140806702.19499999</v>
      </c>
      <c r="H291" s="28">
        <v>140244463.211</v>
      </c>
      <c r="I291" s="28"/>
      <c r="J291" s="28">
        <v>-140244463.211</v>
      </c>
      <c r="K291" s="28">
        <v>141339151.58199999</v>
      </c>
      <c r="L291" s="28"/>
      <c r="M291" s="28">
        <v>-141339151.58199999</v>
      </c>
      <c r="N291" s="28">
        <v>142752543.09782001</v>
      </c>
      <c r="O291" s="28"/>
      <c r="P291" s="28">
        <v>-142752543.09782001</v>
      </c>
    </row>
    <row r="292" spans="1:16" ht="13.2" x14ac:dyDescent="0.25">
      <c r="A292" s="33" t="s">
        <v>400</v>
      </c>
      <c r="B292" s="34" t="s">
        <v>401</v>
      </c>
      <c r="C292" s="28">
        <v>36849629.318300001</v>
      </c>
      <c r="D292" s="28">
        <v>30438427.710000001</v>
      </c>
      <c r="E292" s="28">
        <v>30579495.234999999</v>
      </c>
      <c r="F292" s="28"/>
      <c r="G292" s="28">
        <v>-30579495.234999999</v>
      </c>
      <c r="H292" s="28">
        <v>31010614.603</v>
      </c>
      <c r="I292" s="28"/>
      <c r="J292" s="28">
        <v>-31010614.603</v>
      </c>
      <c r="K292" s="28">
        <v>31471009.977000002</v>
      </c>
      <c r="L292" s="28"/>
      <c r="M292" s="28">
        <v>-31471009.977000002</v>
      </c>
      <c r="N292" s="28">
        <v>31785720.07677</v>
      </c>
      <c r="O292" s="28"/>
      <c r="P292" s="28">
        <v>-31785720.07677</v>
      </c>
    </row>
    <row r="293" spans="1:16" ht="13.2" x14ac:dyDescent="0.25">
      <c r="A293" s="33" t="s">
        <v>402</v>
      </c>
      <c r="B293" s="34" t="s">
        <v>403</v>
      </c>
      <c r="C293" s="28">
        <v>85409677.450000003</v>
      </c>
      <c r="D293" s="28">
        <v>87358400</v>
      </c>
      <c r="E293" s="28">
        <v>74769400</v>
      </c>
      <c r="F293" s="28"/>
      <c r="G293" s="28">
        <v>-74769400</v>
      </c>
      <c r="H293" s="28">
        <v>75880900</v>
      </c>
      <c r="I293" s="28"/>
      <c r="J293" s="28">
        <v>-75880900</v>
      </c>
      <c r="K293" s="28">
        <v>77009200</v>
      </c>
      <c r="L293" s="28"/>
      <c r="M293" s="28">
        <v>-77009200</v>
      </c>
      <c r="N293" s="28">
        <v>77779292</v>
      </c>
      <c r="O293" s="28"/>
      <c r="P293" s="28">
        <v>-77779292</v>
      </c>
    </row>
    <row r="294" spans="1:16" ht="13.2" x14ac:dyDescent="0.25">
      <c r="A294" s="33" t="s">
        <v>404</v>
      </c>
      <c r="B294" s="34" t="s">
        <v>405</v>
      </c>
      <c r="C294" s="28">
        <v>23691464.100000001</v>
      </c>
      <c r="D294" s="28">
        <v>24543000</v>
      </c>
      <c r="E294" s="28">
        <v>24733900</v>
      </c>
      <c r="F294" s="28"/>
      <c r="G294" s="28">
        <v>-24733900</v>
      </c>
      <c r="H294" s="28">
        <v>23390500</v>
      </c>
      <c r="I294" s="28"/>
      <c r="J294" s="28">
        <v>-23390500</v>
      </c>
      <c r="K294" s="28">
        <v>23764800</v>
      </c>
      <c r="L294" s="28"/>
      <c r="M294" s="28">
        <v>-23764800</v>
      </c>
      <c r="N294" s="28">
        <v>24002448</v>
      </c>
      <c r="O294" s="28"/>
      <c r="P294" s="28">
        <v>-24002448</v>
      </c>
    </row>
    <row r="295" spans="1:16" ht="13.2" x14ac:dyDescent="0.25">
      <c r="A295" s="33" t="s">
        <v>406</v>
      </c>
      <c r="B295" s="34" t="s">
        <v>407</v>
      </c>
      <c r="C295" s="28">
        <v>9172336.7217599992</v>
      </c>
      <c r="D295" s="28">
        <v>10460388.665999999</v>
      </c>
      <c r="E295" s="28">
        <v>11416794.84</v>
      </c>
      <c r="F295" s="28"/>
      <c r="G295" s="28">
        <v>-11416794.84</v>
      </c>
      <c r="H295" s="28">
        <v>11205070.232000001</v>
      </c>
      <c r="I295" s="28"/>
      <c r="J295" s="28">
        <v>-11205070.232000001</v>
      </c>
      <c r="K295" s="28">
        <v>11301568.620999999</v>
      </c>
      <c r="L295" s="28"/>
      <c r="M295" s="28">
        <v>-11301568.620999999</v>
      </c>
      <c r="N295" s="28">
        <v>11414584.30721</v>
      </c>
      <c r="O295" s="28"/>
      <c r="P295" s="28">
        <v>-11414584.30721</v>
      </c>
    </row>
    <row r="296" spans="1:16" ht="13.2" x14ac:dyDescent="0.25">
      <c r="A296" s="33" t="s">
        <v>408</v>
      </c>
      <c r="B296" s="34" t="s">
        <v>409</v>
      </c>
      <c r="C296" s="28">
        <v>37631664.039779998</v>
      </c>
      <c r="D296" s="28">
        <v>1046523.497</v>
      </c>
      <c r="E296" s="28">
        <v>-692887.88</v>
      </c>
      <c r="F296" s="28"/>
      <c r="G296" s="28">
        <v>692887.88</v>
      </c>
      <c r="H296" s="28">
        <v>-1242621.6240000001</v>
      </c>
      <c r="I296" s="28"/>
      <c r="J296" s="28">
        <v>1242621.6240000001</v>
      </c>
      <c r="K296" s="28">
        <v>-2207427.0159999998</v>
      </c>
      <c r="L296" s="28"/>
      <c r="M296" s="28">
        <v>2207427.0159999998</v>
      </c>
      <c r="N296" s="28">
        <v>-2229501.2861600001</v>
      </c>
      <c r="O296" s="28"/>
      <c r="P296" s="28">
        <v>2229501.2861600001</v>
      </c>
    </row>
    <row r="297" spans="1:16" ht="13.2" x14ac:dyDescent="0.25">
      <c r="A297" s="31" t="s">
        <v>410</v>
      </c>
      <c r="B297" s="32" t="s">
        <v>411</v>
      </c>
      <c r="C297" s="28">
        <v>1980465759.63518</v>
      </c>
      <c r="D297" s="28">
        <v>5879337181.849</v>
      </c>
      <c r="E297" s="28">
        <v>1859981319.1949999</v>
      </c>
      <c r="F297" s="28"/>
      <c r="G297" s="28">
        <v>-1859981319.1949999</v>
      </c>
      <c r="H297" s="28">
        <v>2016462924.4979999</v>
      </c>
      <c r="I297" s="28"/>
      <c r="J297" s="28">
        <v>-2016462924.4979999</v>
      </c>
      <c r="K297" s="28">
        <v>2003668227.1170003</v>
      </c>
      <c r="L297" s="28"/>
      <c r="M297" s="28">
        <v>-2003668227.1170003</v>
      </c>
      <c r="N297" s="28">
        <v>2023704909.38817</v>
      </c>
      <c r="O297" s="28"/>
      <c r="P297" s="28">
        <v>-2023704909.38817</v>
      </c>
    </row>
    <row r="298" spans="1:16" ht="13.2" x14ac:dyDescent="0.25">
      <c r="A298" s="33" t="s">
        <v>412</v>
      </c>
      <c r="B298" s="34" t="s">
        <v>411</v>
      </c>
      <c r="C298" s="28">
        <v>1980465759.63518</v>
      </c>
      <c r="D298" s="28">
        <v>5879337181.849</v>
      </c>
      <c r="E298" s="28">
        <v>1859981319.1949999</v>
      </c>
      <c r="F298" s="28"/>
      <c r="G298" s="28">
        <v>-1859981319.1949999</v>
      </c>
      <c r="H298" s="28">
        <v>2016462924.4979999</v>
      </c>
      <c r="I298" s="28"/>
      <c r="J298" s="28">
        <v>-2016462924.4979999</v>
      </c>
      <c r="K298" s="28">
        <v>2003668227.1170003</v>
      </c>
      <c r="L298" s="28"/>
      <c r="M298" s="28">
        <v>-2003668227.1170003</v>
      </c>
      <c r="N298" s="28">
        <v>2023704909.38817</v>
      </c>
      <c r="O298" s="28"/>
      <c r="P298" s="28">
        <v>-2023704909.38817</v>
      </c>
    </row>
    <row r="299" spans="1:16" ht="13.2" x14ac:dyDescent="0.25">
      <c r="A299" s="29" t="s">
        <v>413</v>
      </c>
      <c r="B299" s="30" t="s">
        <v>414</v>
      </c>
      <c r="C299" s="28">
        <v>11177814761.32</v>
      </c>
      <c r="D299" s="28">
        <v>12144891400</v>
      </c>
      <c r="E299" s="28">
        <v>12653140800</v>
      </c>
      <c r="F299" s="28"/>
      <c r="G299" s="28">
        <v>-12653140800</v>
      </c>
      <c r="H299" s="28">
        <v>12991534500</v>
      </c>
      <c r="I299" s="28"/>
      <c r="J299" s="28">
        <v>-12991534500</v>
      </c>
      <c r="K299" s="28">
        <v>13161865800</v>
      </c>
      <c r="L299" s="28"/>
      <c r="M299" s="28">
        <v>-13161865800</v>
      </c>
      <c r="N299" s="28">
        <v>13293484458</v>
      </c>
      <c r="O299" s="28"/>
      <c r="P299" s="28">
        <v>-13293484458</v>
      </c>
    </row>
    <row r="300" spans="1:16" ht="13.2" x14ac:dyDescent="0.25">
      <c r="A300" s="31" t="s">
        <v>415</v>
      </c>
      <c r="B300" s="32" t="s">
        <v>416</v>
      </c>
      <c r="C300" s="28">
        <v>6632678022.2700005</v>
      </c>
      <c r="D300" s="28">
        <v>7437727399.999999</v>
      </c>
      <c r="E300" s="28">
        <v>7641678000</v>
      </c>
      <c r="F300" s="28"/>
      <c r="G300" s="28">
        <v>-7641678000</v>
      </c>
      <c r="H300" s="28">
        <v>7842243700</v>
      </c>
      <c r="I300" s="28"/>
      <c r="J300" s="28">
        <v>-7842243700</v>
      </c>
      <c r="K300" s="28">
        <v>8015030800</v>
      </c>
      <c r="L300" s="28"/>
      <c r="M300" s="28">
        <v>-8015030800</v>
      </c>
      <c r="N300" s="28">
        <v>8095181108</v>
      </c>
      <c r="O300" s="28"/>
      <c r="P300" s="28">
        <v>-8095181108</v>
      </c>
    </row>
    <row r="301" spans="1:16" ht="13.2" x14ac:dyDescent="0.25">
      <c r="A301" s="33" t="s">
        <v>417</v>
      </c>
      <c r="B301" s="34" t="s">
        <v>416</v>
      </c>
      <c r="C301" s="28">
        <v>6632677912.3199997</v>
      </c>
      <c r="D301" s="28">
        <v>7437727399.999999</v>
      </c>
      <c r="E301" s="28">
        <v>7641678000</v>
      </c>
      <c r="F301" s="28"/>
      <c r="G301" s="28">
        <v>-7641678000</v>
      </c>
      <c r="H301" s="28">
        <v>7842243700</v>
      </c>
      <c r="I301" s="28"/>
      <c r="J301" s="28">
        <v>-7842243700</v>
      </c>
      <c r="K301" s="28">
        <v>8015030800</v>
      </c>
      <c r="L301" s="28"/>
      <c r="M301" s="28">
        <v>-8015030800</v>
      </c>
      <c r="N301" s="28">
        <v>8095181108</v>
      </c>
      <c r="O301" s="28"/>
      <c r="P301" s="28">
        <v>-8095181108</v>
      </c>
    </row>
    <row r="302" spans="1:16" ht="13.2" x14ac:dyDescent="0.25">
      <c r="A302" s="33" t="s">
        <v>498</v>
      </c>
      <c r="B302" s="34" t="s">
        <v>499</v>
      </c>
      <c r="C302" s="28">
        <v>109.95</v>
      </c>
      <c r="D302" s="28"/>
      <c r="E302" s="28"/>
      <c r="F302" s="28"/>
      <c r="G302" s="28"/>
      <c r="H302" s="28"/>
      <c r="I302" s="28"/>
      <c r="J302" s="28"/>
      <c r="K302" s="28"/>
      <c r="L302" s="28"/>
      <c r="M302" s="28"/>
      <c r="N302" s="28"/>
      <c r="O302" s="28"/>
      <c r="P302" s="28"/>
    </row>
    <row r="303" spans="1:16" ht="13.2" x14ac:dyDescent="0.25">
      <c r="A303" s="31" t="s">
        <v>418</v>
      </c>
      <c r="B303" s="32" t="s">
        <v>419</v>
      </c>
      <c r="C303" s="28">
        <v>921787966.04999995</v>
      </c>
      <c r="D303" s="28">
        <v>919654800</v>
      </c>
      <c r="E303" s="28">
        <v>1018703200</v>
      </c>
      <c r="F303" s="28"/>
      <c r="G303" s="28">
        <v>-1018703200</v>
      </c>
      <c r="H303" s="28">
        <v>1116160900</v>
      </c>
      <c r="I303" s="28"/>
      <c r="J303" s="28">
        <v>-1116160900</v>
      </c>
      <c r="K303" s="28">
        <v>1191757500</v>
      </c>
      <c r="L303" s="28"/>
      <c r="M303" s="28">
        <v>-1191757500</v>
      </c>
      <c r="N303" s="28">
        <v>1203675075</v>
      </c>
      <c r="O303" s="28"/>
      <c r="P303" s="28">
        <v>-1203675075</v>
      </c>
    </row>
    <row r="304" spans="1:16" ht="13.2" x14ac:dyDescent="0.25">
      <c r="A304" s="33" t="s">
        <v>420</v>
      </c>
      <c r="B304" s="34" t="s">
        <v>421</v>
      </c>
      <c r="C304" s="28">
        <v>888369150.85000002</v>
      </c>
      <c r="D304" s="28">
        <v>893474100</v>
      </c>
      <c r="E304" s="28">
        <v>989964800</v>
      </c>
      <c r="F304" s="28"/>
      <c r="G304" s="28">
        <v>-989964800</v>
      </c>
      <c r="H304" s="28">
        <v>1086807500</v>
      </c>
      <c r="I304" s="28"/>
      <c r="J304" s="28">
        <v>-1086807500</v>
      </c>
      <c r="K304" s="28">
        <v>1161811600</v>
      </c>
      <c r="L304" s="28"/>
      <c r="M304" s="28">
        <v>-1161811600</v>
      </c>
      <c r="N304" s="28">
        <v>1173429716</v>
      </c>
      <c r="O304" s="28"/>
      <c r="P304" s="28">
        <v>-1173429716</v>
      </c>
    </row>
    <row r="305" spans="1:16" ht="13.2" x14ac:dyDescent="0.25">
      <c r="A305" s="33" t="s">
        <v>422</v>
      </c>
      <c r="B305" s="34" t="s">
        <v>423</v>
      </c>
      <c r="C305" s="28">
        <v>33418815.199999999</v>
      </c>
      <c r="D305" s="28">
        <v>26180700</v>
      </c>
      <c r="E305" s="28">
        <v>28738400</v>
      </c>
      <c r="F305" s="28"/>
      <c r="G305" s="28">
        <v>-28738400</v>
      </c>
      <c r="H305" s="28">
        <v>29353400</v>
      </c>
      <c r="I305" s="28"/>
      <c r="J305" s="28">
        <v>-29353400</v>
      </c>
      <c r="K305" s="28">
        <v>29945900</v>
      </c>
      <c r="L305" s="28"/>
      <c r="M305" s="28">
        <v>-29945900</v>
      </c>
      <c r="N305" s="28">
        <v>30245359</v>
      </c>
      <c r="O305" s="28"/>
      <c r="P305" s="28">
        <v>-30245359</v>
      </c>
    </row>
    <row r="306" spans="1:16" ht="13.2" x14ac:dyDescent="0.25">
      <c r="A306" s="31" t="s">
        <v>424</v>
      </c>
      <c r="B306" s="32" t="s">
        <v>425</v>
      </c>
      <c r="C306" s="28">
        <v>3623348773</v>
      </c>
      <c r="D306" s="28">
        <v>3787509200</v>
      </c>
      <c r="E306" s="28">
        <v>3992759600</v>
      </c>
      <c r="F306" s="28"/>
      <c r="G306" s="28">
        <v>-3992759600</v>
      </c>
      <c r="H306" s="28">
        <v>4033129900.0000005</v>
      </c>
      <c r="I306" s="28"/>
      <c r="J306" s="28">
        <v>-4033129900.0000005</v>
      </c>
      <c r="K306" s="28">
        <v>3955077500.0000005</v>
      </c>
      <c r="L306" s="28"/>
      <c r="M306" s="28">
        <v>-3955077500.0000005</v>
      </c>
      <c r="N306" s="28">
        <v>3994628275</v>
      </c>
      <c r="O306" s="28"/>
      <c r="P306" s="28">
        <v>-3994628275</v>
      </c>
    </row>
    <row r="307" spans="1:16" ht="13.2" x14ac:dyDescent="0.25">
      <c r="A307" s="33" t="s">
        <v>426</v>
      </c>
      <c r="B307" s="34" t="s">
        <v>425</v>
      </c>
      <c r="C307" s="28">
        <v>3623348773</v>
      </c>
      <c r="D307" s="28">
        <v>3787509200</v>
      </c>
      <c r="E307" s="28">
        <v>3992759600</v>
      </c>
      <c r="F307" s="28"/>
      <c r="G307" s="28">
        <v>-3992759600</v>
      </c>
      <c r="H307" s="28">
        <v>4033129900.0000005</v>
      </c>
      <c r="I307" s="28"/>
      <c r="J307" s="28">
        <v>-4033129900.0000005</v>
      </c>
      <c r="K307" s="28">
        <v>3955077500.0000005</v>
      </c>
      <c r="L307" s="28"/>
      <c r="M307" s="28">
        <v>-3955077500.0000005</v>
      </c>
      <c r="N307" s="28">
        <v>3994628275</v>
      </c>
      <c r="O307" s="28"/>
      <c r="P307" s="28">
        <v>-3994628275</v>
      </c>
    </row>
  </sheetData>
  <hyperlinks>
    <hyperlink ref="A6" r:id="rId1" display="https://intranet.accounting.admin.ch/accounting/de/home/projekte/motionhegglin.html" xr:uid="{96D8EB88-C507-409C-88C7-B4DE7605BA37}"/>
  </hyperlinks>
  <pageMargins left="0.78740157480314965" right="0.78740157480314965" top="1.1417322834645669" bottom="0.62992125984251968" header="0.47244094488188981" footer="0.15748031496062992"/>
  <pageSetup paperSize="8" fitToHeight="0" orientation="landscape" r:id="rId2"/>
  <headerFooter>
    <oddHeader xml:space="preserve">&amp;L&amp;G
</oddHeader>
    <oddFooter>&amp;L&amp;7Druckdatum: &amp;D&amp;R&amp;7Seite &amp;P von &amp;N</oddFoot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E921A-3389-4416-A9E6-982FFDE1F1D3}">
  <sheetPr>
    <outlinePr summaryBelow="0"/>
    <pageSetUpPr fitToPage="1"/>
  </sheetPr>
  <dimension ref="A1:P290"/>
  <sheetViews>
    <sheetView zoomScaleNormal="100" workbookViewId="0">
      <pane ySplit="9" topLeftCell="A185" activePane="bottomLeft" state="frozen"/>
      <selection pane="bottomLeft" activeCell="C234" sqref="C234"/>
    </sheetView>
  </sheetViews>
  <sheetFormatPr baseColWidth="10" defaultColWidth="10.36328125" defaultRowHeight="12.75" customHeight="1" outlineLevelRow="1" x14ac:dyDescent="0.25"/>
  <cols>
    <col min="1" max="1" width="19.36328125" style="21" bestFit="1" customWidth="1"/>
    <col min="2" max="2" width="49.453125" style="21" bestFit="1" customWidth="1"/>
    <col min="3" max="3" width="11.26953125" style="21" bestFit="1" customWidth="1"/>
    <col min="4" max="4" width="13.08984375" style="21" bestFit="1" customWidth="1"/>
    <col min="5" max="5" width="11.26953125" style="21" bestFit="1" customWidth="1"/>
    <col min="6" max="6" width="13.08984375" style="21" bestFit="1" customWidth="1"/>
    <col min="7" max="7" width="14.7265625" style="21" bestFit="1" customWidth="1"/>
    <col min="8" max="8" width="11.26953125" style="21" bestFit="1" customWidth="1"/>
    <col min="9" max="9" width="10.36328125" style="21" bestFit="1" customWidth="1"/>
    <col min="10" max="10" width="11.90625" style="21" bestFit="1" customWidth="1"/>
    <col min="11" max="11" width="11.26953125" style="21" bestFit="1" customWidth="1"/>
    <col min="12" max="12" width="10.36328125" style="21" bestFit="1" customWidth="1"/>
    <col min="13" max="13" width="11.90625" style="21" bestFit="1" customWidth="1"/>
    <col min="14" max="14" width="16.90625" style="21" bestFit="1" customWidth="1"/>
    <col min="15" max="15" width="10.36328125" style="21" bestFit="1" customWidth="1"/>
    <col min="16" max="16" width="13.6328125" style="21" bestFit="1" customWidth="1"/>
    <col min="17" max="24" width="10.90625" style="21" customWidth="1"/>
    <col min="25" max="16384" width="10.36328125" style="21"/>
  </cols>
  <sheetData>
    <row r="1" spans="1:16" ht="15" customHeight="1" x14ac:dyDescent="0.3">
      <c r="A1" s="19" t="str">
        <f>[2]Hilfstabelle!H37</f>
        <v>(fw-nf-LV) Voranschlag - Finanzplan nach Aufgabengebieten (min)</v>
      </c>
      <c r="B1" s="20"/>
      <c r="C1" s="20"/>
      <c r="D1" s="20"/>
      <c r="E1" s="20"/>
      <c r="F1" s="20"/>
      <c r="G1" s="20"/>
      <c r="H1" s="20"/>
      <c r="I1" s="20"/>
    </row>
    <row r="2" spans="1:16" ht="15" customHeight="1" x14ac:dyDescent="0.3">
      <c r="A2" s="22" t="str">
        <f>[2]Hilfstabelle!H38</f>
        <v/>
      </c>
      <c r="H2" s="20"/>
      <c r="I2" s="20"/>
    </row>
    <row r="3" spans="1:16" ht="15" customHeight="1" outlineLevel="1" x14ac:dyDescent="0.3">
      <c r="A3" s="22" t="str">
        <f>[2]Hilfstabelle!H44</f>
        <v>Hinweis:</v>
      </c>
      <c r="H3" s="20"/>
      <c r="I3" s="20"/>
    </row>
    <row r="4" spans="1:16" ht="15" customHeight="1" outlineLevel="1" x14ac:dyDescent="0.3">
      <c r="A4" s="22" t="str">
        <f>[2]Hilfstabelle!H45</f>
        <v>Aufgrund des neuen FHG (Umsetzung der Motion Hegglin) wird ab dem Budgetzyklus 2023 / Rechnung 2023 neu das Merkmal Schuldenbremsrelevanz (sb/nsb/LV) verwendet.</v>
      </c>
      <c r="H4" s="20"/>
      <c r="I4" s="20"/>
    </row>
    <row r="5" spans="1:16" ht="15" customHeight="1" outlineLevel="1" x14ac:dyDescent="0.3">
      <c r="A5" s="22" t="str">
        <f>[2]Hilfstabelle!H46</f>
        <v>Bis und mit Budgetzyklus 2022 / Rechnung 2022 muss weiterhin das Merkmal Finanzierungswirksamkeit (fw/nf/LV) genutzt werden.</v>
      </c>
      <c r="H5" s="20"/>
      <c r="I5" s="20"/>
    </row>
    <row r="6" spans="1:16" ht="15" customHeight="1" outlineLevel="1" x14ac:dyDescent="0.3">
      <c r="A6" s="42" t="str">
        <f>[2]Hilfstabelle!H47</f>
        <v>Link zu den Detailinformationen</v>
      </c>
      <c r="H6" s="20"/>
      <c r="I6" s="20"/>
    </row>
    <row r="7" spans="1:16" ht="12.75" customHeight="1" x14ac:dyDescent="0.3">
      <c r="A7" s="23"/>
      <c r="B7" s="20"/>
      <c r="C7" s="20"/>
      <c r="D7" s="20"/>
      <c r="E7" s="20"/>
      <c r="F7" s="20"/>
      <c r="G7" s="20"/>
      <c r="H7" s="20"/>
      <c r="I7" s="20"/>
    </row>
    <row r="8" spans="1:16" ht="26.4" x14ac:dyDescent="0.25">
      <c r="A8" s="24" t="s">
        <v>28</v>
      </c>
      <c r="B8" s="24" t="s">
        <v>28</v>
      </c>
      <c r="C8" s="25" t="s">
        <v>484</v>
      </c>
      <c r="D8" s="25" t="s">
        <v>471</v>
      </c>
      <c r="E8" s="25" t="s">
        <v>465</v>
      </c>
      <c r="F8" s="25" t="s">
        <v>485</v>
      </c>
      <c r="G8" s="25" t="s">
        <v>486</v>
      </c>
      <c r="H8" s="25" t="s">
        <v>472</v>
      </c>
      <c r="I8" s="25" t="s">
        <v>466</v>
      </c>
      <c r="J8" s="25" t="s">
        <v>473</v>
      </c>
      <c r="K8" s="25" t="s">
        <v>487</v>
      </c>
      <c r="L8" s="25" t="s">
        <v>474</v>
      </c>
      <c r="M8" s="25" t="s">
        <v>488</v>
      </c>
      <c r="N8" s="25" t="s">
        <v>489</v>
      </c>
      <c r="O8" s="25" t="s">
        <v>490</v>
      </c>
      <c r="P8" s="25" t="s">
        <v>491</v>
      </c>
    </row>
    <row r="9" spans="1:16" ht="13.2" x14ac:dyDescent="0.25">
      <c r="A9" s="24" t="s">
        <v>29</v>
      </c>
      <c r="B9" s="24" t="s">
        <v>28</v>
      </c>
      <c r="C9" s="25" t="s">
        <v>30</v>
      </c>
      <c r="D9" s="25" t="s">
        <v>30</v>
      </c>
      <c r="E9" s="25" t="s">
        <v>30</v>
      </c>
      <c r="F9" s="25" t="s">
        <v>30</v>
      </c>
      <c r="G9" s="25" t="s">
        <v>30</v>
      </c>
      <c r="H9" s="25" t="s">
        <v>30</v>
      </c>
      <c r="I9" s="25" t="s">
        <v>30</v>
      </c>
      <c r="J9" s="25" t="s">
        <v>30</v>
      </c>
      <c r="K9" s="25" t="s">
        <v>30</v>
      </c>
      <c r="L9" s="25" t="s">
        <v>30</v>
      </c>
      <c r="M9" s="25" t="s">
        <v>30</v>
      </c>
      <c r="N9" s="25" t="s">
        <v>30</v>
      </c>
      <c r="O9" s="25" t="s">
        <v>30</v>
      </c>
      <c r="P9" s="25" t="s">
        <v>30</v>
      </c>
    </row>
    <row r="10" spans="1:16" ht="13.2" x14ac:dyDescent="0.25">
      <c r="A10" s="26" t="s">
        <v>31</v>
      </c>
      <c r="B10" s="27" t="s">
        <v>32</v>
      </c>
      <c r="C10" s="28">
        <v>81029319270.410004</v>
      </c>
      <c r="D10" s="28">
        <v>86077778300</v>
      </c>
      <c r="E10" s="28">
        <v>83595399600</v>
      </c>
      <c r="F10" s="28">
        <v>3580096600</v>
      </c>
      <c r="G10" s="28">
        <v>-80015303000</v>
      </c>
      <c r="H10" s="28">
        <v>87412809300</v>
      </c>
      <c r="I10" s="28">
        <v>3581667200</v>
      </c>
      <c r="J10" s="28">
        <v>-83831142100</v>
      </c>
      <c r="K10" s="28">
        <v>89461916400</v>
      </c>
      <c r="L10" s="28">
        <v>3560292300</v>
      </c>
      <c r="M10" s="28">
        <v>-85901624100</v>
      </c>
      <c r="N10" s="28">
        <v>90356535564</v>
      </c>
      <c r="O10" s="28">
        <v>3560898900</v>
      </c>
      <c r="P10" s="28">
        <v>-86795636664</v>
      </c>
    </row>
    <row r="11" spans="1:16" ht="13.2" x14ac:dyDescent="0.25">
      <c r="A11" s="29" t="s">
        <v>33</v>
      </c>
      <c r="B11" s="30" t="s">
        <v>34</v>
      </c>
      <c r="C11" s="28">
        <v>3352296146.4616799</v>
      </c>
      <c r="D11" s="28">
        <v>3472615399.7490001</v>
      </c>
      <c r="E11" s="28">
        <v>3417759270.8150001</v>
      </c>
      <c r="F11" s="28"/>
      <c r="G11" s="28">
        <v>-3417759270.8150001</v>
      </c>
      <c r="H11" s="28">
        <v>3401522478.2010002</v>
      </c>
      <c r="I11" s="28"/>
      <c r="J11" s="28">
        <v>-3401522478.2010002</v>
      </c>
      <c r="K11" s="28">
        <v>3398037392.0029998</v>
      </c>
      <c r="L11" s="28"/>
      <c r="M11" s="28">
        <v>-3398037392.0029998</v>
      </c>
      <c r="N11" s="28">
        <v>3432017765.9230299</v>
      </c>
      <c r="O11" s="28"/>
      <c r="P11" s="28">
        <v>-3432017765.9230299</v>
      </c>
    </row>
    <row r="12" spans="1:16" ht="13.2" x14ac:dyDescent="0.25">
      <c r="A12" s="31" t="s">
        <v>35</v>
      </c>
      <c r="B12" s="32" t="s">
        <v>36</v>
      </c>
      <c r="C12" s="28">
        <v>339280881.55844003</v>
      </c>
      <c r="D12" s="28">
        <v>373139982.60600001</v>
      </c>
      <c r="E12" s="28">
        <v>376216585.01999998</v>
      </c>
      <c r="F12" s="28"/>
      <c r="G12" s="28">
        <v>-376216585.01999998</v>
      </c>
      <c r="H12" s="28">
        <v>375320667.97899997</v>
      </c>
      <c r="I12" s="28"/>
      <c r="J12" s="28">
        <v>-375320667.97899997</v>
      </c>
      <c r="K12" s="28">
        <v>376518312.963</v>
      </c>
      <c r="L12" s="28"/>
      <c r="M12" s="28">
        <v>-376518312.963</v>
      </c>
      <c r="N12" s="28">
        <v>380283496.09263003</v>
      </c>
      <c r="O12" s="28"/>
      <c r="P12" s="28">
        <v>-380283496.09263003</v>
      </c>
    </row>
    <row r="13" spans="1:16" ht="13.2" x14ac:dyDescent="0.25">
      <c r="A13" s="33" t="s">
        <v>37</v>
      </c>
      <c r="B13" s="34" t="s">
        <v>38</v>
      </c>
      <c r="C13" s="28">
        <v>133410624.86776</v>
      </c>
      <c r="D13" s="28">
        <v>143931317.22299999</v>
      </c>
      <c r="E13" s="28">
        <v>143906428.92500001</v>
      </c>
      <c r="F13" s="28"/>
      <c r="G13" s="28">
        <v>-143906428.92500001</v>
      </c>
      <c r="H13" s="28">
        <v>142645919.91299999</v>
      </c>
      <c r="I13" s="28"/>
      <c r="J13" s="28">
        <v>-142645919.91299999</v>
      </c>
      <c r="K13" s="28">
        <v>143416558.266</v>
      </c>
      <c r="L13" s="28"/>
      <c r="M13" s="28">
        <v>-143416558.266</v>
      </c>
      <c r="N13" s="28">
        <v>144850723.84865999</v>
      </c>
      <c r="O13" s="28"/>
      <c r="P13" s="28">
        <v>-144850723.84865999</v>
      </c>
    </row>
    <row r="14" spans="1:16" ht="13.2" x14ac:dyDescent="0.25">
      <c r="A14" s="33" t="s">
        <v>39</v>
      </c>
      <c r="B14" s="34" t="s">
        <v>40</v>
      </c>
      <c r="C14" s="28">
        <v>9873768.81384</v>
      </c>
      <c r="D14" s="28">
        <v>12345413.562000001</v>
      </c>
      <c r="E14" s="28">
        <v>12454421.324999999</v>
      </c>
      <c r="F14" s="28"/>
      <c r="G14" s="28">
        <v>-12454421.324999999</v>
      </c>
      <c r="H14" s="28">
        <v>12560595.484999999</v>
      </c>
      <c r="I14" s="28"/>
      <c r="J14" s="28">
        <v>-12560595.484999999</v>
      </c>
      <c r="K14" s="28">
        <v>12674575.948000001</v>
      </c>
      <c r="L14" s="28"/>
      <c r="M14" s="28">
        <v>-12674575.948000001</v>
      </c>
      <c r="N14" s="28">
        <v>12801321.70748</v>
      </c>
      <c r="O14" s="28"/>
      <c r="P14" s="28">
        <v>-12801321.70748</v>
      </c>
    </row>
    <row r="15" spans="1:16" ht="13.2" x14ac:dyDescent="0.25">
      <c r="A15" s="33" t="s">
        <v>41</v>
      </c>
      <c r="B15" s="34" t="s">
        <v>42</v>
      </c>
      <c r="C15" s="28">
        <v>61286628.255759999</v>
      </c>
      <c r="D15" s="28">
        <v>63107955.153999999</v>
      </c>
      <c r="E15" s="28">
        <v>63653848.299999997</v>
      </c>
      <c r="F15" s="28"/>
      <c r="G15" s="28">
        <v>-63653848.299999997</v>
      </c>
      <c r="H15" s="28">
        <v>63632172.800999999</v>
      </c>
      <c r="I15" s="28"/>
      <c r="J15" s="28">
        <v>-63632172.800999999</v>
      </c>
      <c r="K15" s="28">
        <v>62960935.728</v>
      </c>
      <c r="L15" s="28"/>
      <c r="M15" s="28">
        <v>-62960935.728</v>
      </c>
      <c r="N15" s="28">
        <v>63590545.085280001</v>
      </c>
      <c r="O15" s="28"/>
      <c r="P15" s="28">
        <v>-63590545.085280001</v>
      </c>
    </row>
    <row r="16" spans="1:16" ht="13.2" x14ac:dyDescent="0.25">
      <c r="A16" s="33" t="s">
        <v>43</v>
      </c>
      <c r="B16" s="34" t="s">
        <v>44</v>
      </c>
      <c r="C16" s="28">
        <v>134709859.62108001</v>
      </c>
      <c r="D16" s="28">
        <v>153755296.667</v>
      </c>
      <c r="E16" s="28">
        <v>156201886.47</v>
      </c>
      <c r="F16" s="28"/>
      <c r="G16" s="28">
        <v>-156201886.47</v>
      </c>
      <c r="H16" s="28">
        <v>156481979.78</v>
      </c>
      <c r="I16" s="28"/>
      <c r="J16" s="28">
        <v>-156481979.78</v>
      </c>
      <c r="K16" s="28">
        <v>157466243.021</v>
      </c>
      <c r="L16" s="28"/>
      <c r="M16" s="28">
        <v>-157466243.021</v>
      </c>
      <c r="N16" s="28">
        <v>159040905.45120999</v>
      </c>
      <c r="O16" s="28"/>
      <c r="P16" s="28">
        <v>-159040905.45120999</v>
      </c>
    </row>
    <row r="17" spans="1:16" ht="13.2" x14ac:dyDescent="0.25">
      <c r="A17" s="31" t="s">
        <v>45</v>
      </c>
      <c r="B17" s="32" t="s">
        <v>46</v>
      </c>
      <c r="C17" s="28">
        <v>592534834.72052002</v>
      </c>
      <c r="D17" s="28">
        <v>619363234.77100003</v>
      </c>
      <c r="E17" s="28">
        <v>604384378.50999999</v>
      </c>
      <c r="F17" s="28"/>
      <c r="G17" s="28">
        <v>-604384378.50999999</v>
      </c>
      <c r="H17" s="28">
        <v>599147906.77999997</v>
      </c>
      <c r="I17" s="28"/>
      <c r="J17" s="28">
        <v>-599147906.77999997</v>
      </c>
      <c r="K17" s="28">
        <v>596281162.03900003</v>
      </c>
      <c r="L17" s="28"/>
      <c r="M17" s="28">
        <v>-596281162.03900003</v>
      </c>
      <c r="N17" s="28">
        <v>602243973.65938997</v>
      </c>
      <c r="O17" s="28"/>
      <c r="P17" s="28">
        <v>-602243973.65938997</v>
      </c>
    </row>
    <row r="18" spans="1:16" ht="13.2" x14ac:dyDescent="0.25">
      <c r="A18" s="33" t="s">
        <v>47</v>
      </c>
      <c r="B18" s="34" t="s">
        <v>48</v>
      </c>
      <c r="C18" s="28">
        <v>592534834.72052002</v>
      </c>
      <c r="D18" s="28">
        <v>619363234.77100003</v>
      </c>
      <c r="E18" s="28">
        <v>604384378.50999999</v>
      </c>
      <c r="F18" s="28"/>
      <c r="G18" s="28">
        <v>-604384378.50999999</v>
      </c>
      <c r="H18" s="28">
        <v>599147906.77999997</v>
      </c>
      <c r="I18" s="28"/>
      <c r="J18" s="28">
        <v>-599147906.77999997</v>
      </c>
      <c r="K18" s="28">
        <v>596281162.03900003</v>
      </c>
      <c r="L18" s="28"/>
      <c r="M18" s="28">
        <v>-596281162.03900003</v>
      </c>
      <c r="N18" s="28">
        <v>602243973.65938997</v>
      </c>
      <c r="O18" s="28"/>
      <c r="P18" s="28">
        <v>-602243973.65938997</v>
      </c>
    </row>
    <row r="19" spans="1:16" ht="13.2" x14ac:dyDescent="0.25">
      <c r="A19" s="31" t="s">
        <v>49</v>
      </c>
      <c r="B19" s="32" t="s">
        <v>50</v>
      </c>
      <c r="C19" s="28">
        <v>119527482.05264001</v>
      </c>
      <c r="D19" s="28">
        <v>221538340.491</v>
      </c>
      <c r="E19" s="28">
        <v>183182859.655</v>
      </c>
      <c r="F19" s="28"/>
      <c r="G19" s="28">
        <v>-183182859.655</v>
      </c>
      <c r="H19" s="28">
        <v>181368359.92699999</v>
      </c>
      <c r="I19" s="28"/>
      <c r="J19" s="28">
        <v>-181368359.92699999</v>
      </c>
      <c r="K19" s="28">
        <v>223235669.625</v>
      </c>
      <c r="L19" s="28"/>
      <c r="M19" s="28">
        <v>-223235669.625</v>
      </c>
      <c r="N19" s="28">
        <v>225468026.32124999</v>
      </c>
      <c r="O19" s="28"/>
      <c r="P19" s="28">
        <v>-225468026.32124999</v>
      </c>
    </row>
    <row r="20" spans="1:16" ht="13.2" x14ac:dyDescent="0.25">
      <c r="A20" s="33" t="s">
        <v>51</v>
      </c>
      <c r="B20" s="34" t="s">
        <v>52</v>
      </c>
      <c r="C20" s="28">
        <v>57365361.974160001</v>
      </c>
      <c r="D20" s="28">
        <v>60783928.329999998</v>
      </c>
      <c r="E20" s="28">
        <v>60651066.780000001</v>
      </c>
      <c r="F20" s="28"/>
      <c r="G20" s="28">
        <v>-60651066.780000001</v>
      </c>
      <c r="H20" s="28">
        <v>58701340.277999997</v>
      </c>
      <c r="I20" s="28"/>
      <c r="J20" s="28">
        <v>-58701340.277999997</v>
      </c>
      <c r="K20" s="28">
        <v>58821092.468000002</v>
      </c>
      <c r="L20" s="28"/>
      <c r="M20" s="28">
        <v>-58821092.468000002</v>
      </c>
      <c r="N20" s="28">
        <v>59409303.392679997</v>
      </c>
      <c r="O20" s="28"/>
      <c r="P20" s="28">
        <v>-59409303.392679997</v>
      </c>
    </row>
    <row r="21" spans="1:16" ht="13.2" x14ac:dyDescent="0.25">
      <c r="A21" s="33" t="s">
        <v>53</v>
      </c>
      <c r="B21" s="34" t="s">
        <v>54</v>
      </c>
      <c r="C21" s="28">
        <v>30093399.349040002</v>
      </c>
      <c r="D21" s="28">
        <v>33299865.429000001</v>
      </c>
      <c r="E21" s="28">
        <v>34031268.240000002</v>
      </c>
      <c r="F21" s="28"/>
      <c r="G21" s="28">
        <v>-34031268.240000002</v>
      </c>
      <c r="H21" s="28">
        <v>34649849.526000001</v>
      </c>
      <c r="I21" s="28"/>
      <c r="J21" s="28">
        <v>-34649849.526000001</v>
      </c>
      <c r="K21" s="28">
        <v>34338376.5</v>
      </c>
      <c r="L21" s="28"/>
      <c r="M21" s="28">
        <v>-34338376.5</v>
      </c>
      <c r="N21" s="28">
        <v>34681760.265000001</v>
      </c>
      <c r="O21" s="28"/>
      <c r="P21" s="28">
        <v>-34681760.265000001</v>
      </c>
    </row>
    <row r="22" spans="1:16" ht="13.2" x14ac:dyDescent="0.25">
      <c r="A22" s="33" t="s">
        <v>55</v>
      </c>
      <c r="B22" s="34" t="s">
        <v>56</v>
      </c>
      <c r="C22" s="28">
        <v>32068720.72944</v>
      </c>
      <c r="D22" s="28">
        <v>127454546.73199999</v>
      </c>
      <c r="E22" s="28">
        <v>88500524.635000005</v>
      </c>
      <c r="F22" s="28"/>
      <c r="G22" s="28">
        <v>-88500524.635000005</v>
      </c>
      <c r="H22" s="28">
        <v>88017170.122999996</v>
      </c>
      <c r="I22" s="28"/>
      <c r="J22" s="28">
        <v>-88017170.122999996</v>
      </c>
      <c r="K22" s="28">
        <v>130076200.65700002</v>
      </c>
      <c r="L22" s="28"/>
      <c r="M22" s="28">
        <v>-130076200.65700002</v>
      </c>
      <c r="N22" s="28">
        <v>131376962.66357</v>
      </c>
      <c r="O22" s="28"/>
      <c r="P22" s="28">
        <v>-131376962.66357</v>
      </c>
    </row>
    <row r="23" spans="1:16" ht="13.2" x14ac:dyDescent="0.25">
      <c r="A23" s="31" t="s">
        <v>57</v>
      </c>
      <c r="B23" s="32" t="s">
        <v>58</v>
      </c>
      <c r="C23" s="28">
        <v>1596455321.2426801</v>
      </c>
      <c r="D23" s="28">
        <v>1486079475.431</v>
      </c>
      <c r="E23" s="28">
        <v>1490753631.665</v>
      </c>
      <c r="F23" s="28"/>
      <c r="G23" s="28">
        <v>-1490753631.665</v>
      </c>
      <c r="H23" s="28">
        <v>1488232781.4189999</v>
      </c>
      <c r="I23" s="28"/>
      <c r="J23" s="28">
        <v>-1488232781.4189999</v>
      </c>
      <c r="K23" s="28">
        <v>1456584623.5739999</v>
      </c>
      <c r="L23" s="28"/>
      <c r="M23" s="28">
        <v>-1456584623.5739999</v>
      </c>
      <c r="N23" s="28">
        <v>1471150469.8097401</v>
      </c>
      <c r="O23" s="28"/>
      <c r="P23" s="28">
        <v>-1471150469.8097401</v>
      </c>
    </row>
    <row r="24" spans="1:16" ht="13.2" x14ac:dyDescent="0.25">
      <c r="A24" s="33" t="s">
        <v>59</v>
      </c>
      <c r="B24" s="34" t="s">
        <v>60</v>
      </c>
      <c r="C24" s="28">
        <v>13794769.775520001</v>
      </c>
      <c r="D24" s="28">
        <v>16060008.764</v>
      </c>
      <c r="E24" s="28">
        <v>16605313.925000001</v>
      </c>
      <c r="F24" s="28"/>
      <c r="G24" s="28">
        <v>-16605313.925000001</v>
      </c>
      <c r="H24" s="28">
        <v>16739974.965</v>
      </c>
      <c r="I24" s="28"/>
      <c r="J24" s="28">
        <v>-16739974.965</v>
      </c>
      <c r="K24" s="28">
        <v>17062687.267000001</v>
      </c>
      <c r="L24" s="28"/>
      <c r="M24" s="28">
        <v>-17062687.267000001</v>
      </c>
      <c r="N24" s="28">
        <v>17233314.139669999</v>
      </c>
      <c r="O24" s="28"/>
      <c r="P24" s="28">
        <v>-17233314.139669999</v>
      </c>
    </row>
    <row r="25" spans="1:16" ht="13.2" x14ac:dyDescent="0.25">
      <c r="A25" s="33" t="s">
        <v>61</v>
      </c>
      <c r="B25" s="34" t="s">
        <v>62</v>
      </c>
      <c r="C25" s="28">
        <v>837264227.41312003</v>
      </c>
      <c r="D25" s="28">
        <v>727415610.19000006</v>
      </c>
      <c r="E25" s="28">
        <v>717403304.83000004</v>
      </c>
      <c r="F25" s="28"/>
      <c r="G25" s="28">
        <v>-717403304.83000004</v>
      </c>
      <c r="H25" s="28">
        <v>713523818.81400001</v>
      </c>
      <c r="I25" s="28"/>
      <c r="J25" s="28">
        <v>-713523818.81400001</v>
      </c>
      <c r="K25" s="28">
        <v>709285866.88199997</v>
      </c>
      <c r="L25" s="28"/>
      <c r="M25" s="28">
        <v>-709285866.88199997</v>
      </c>
      <c r="N25" s="28">
        <v>716378725.55081999</v>
      </c>
      <c r="O25" s="28"/>
      <c r="P25" s="28">
        <v>-716378725.55081999</v>
      </c>
    </row>
    <row r="26" spans="1:16" ht="13.2" x14ac:dyDescent="0.25">
      <c r="A26" s="33" t="s">
        <v>63</v>
      </c>
      <c r="B26" s="34" t="s">
        <v>64</v>
      </c>
      <c r="C26" s="28">
        <v>730953794.19456005</v>
      </c>
      <c r="D26" s="28">
        <v>727817365.87699997</v>
      </c>
      <c r="E26" s="28">
        <v>741912979.90999997</v>
      </c>
      <c r="F26" s="28"/>
      <c r="G26" s="28">
        <v>-741912979.90999997</v>
      </c>
      <c r="H26" s="28">
        <v>742968125.75300002</v>
      </c>
      <c r="I26" s="28"/>
      <c r="J26" s="28">
        <v>-742968125.75300002</v>
      </c>
      <c r="K26" s="28">
        <v>715108444.15900004</v>
      </c>
      <c r="L26" s="28"/>
      <c r="M26" s="28">
        <v>-715108444.15900004</v>
      </c>
      <c r="N26" s="28">
        <v>722259528.60058999</v>
      </c>
      <c r="O26" s="28"/>
      <c r="P26" s="28">
        <v>-722259528.60058999</v>
      </c>
    </row>
    <row r="27" spans="1:16" ht="13.2" x14ac:dyDescent="0.25">
      <c r="A27" s="33" t="s">
        <v>65</v>
      </c>
      <c r="B27" s="34" t="s">
        <v>66</v>
      </c>
      <c r="C27" s="28">
        <v>14442529.859479999</v>
      </c>
      <c r="D27" s="28">
        <v>14786490.6</v>
      </c>
      <c r="E27" s="28">
        <v>14832033</v>
      </c>
      <c r="F27" s="28"/>
      <c r="G27" s="28">
        <v>-14832033</v>
      </c>
      <c r="H27" s="28">
        <v>15000861.887</v>
      </c>
      <c r="I27" s="28"/>
      <c r="J27" s="28">
        <v>-15000861.887</v>
      </c>
      <c r="K27" s="28">
        <v>15127625.266000001</v>
      </c>
      <c r="L27" s="28"/>
      <c r="M27" s="28">
        <v>-15127625.266000001</v>
      </c>
      <c r="N27" s="28">
        <v>15278901.51866</v>
      </c>
      <c r="O27" s="28"/>
      <c r="P27" s="28">
        <v>-15278901.51866</v>
      </c>
    </row>
    <row r="28" spans="1:16" ht="13.2" x14ac:dyDescent="0.25">
      <c r="A28" s="31" t="s">
        <v>67</v>
      </c>
      <c r="B28" s="32" t="s">
        <v>68</v>
      </c>
      <c r="C28" s="28">
        <v>344200239.31257999</v>
      </c>
      <c r="D28" s="28">
        <v>361906709.95700002</v>
      </c>
      <c r="E28" s="28">
        <v>354835937.48000002</v>
      </c>
      <c r="F28" s="28"/>
      <c r="G28" s="28">
        <v>-354835937.48000002</v>
      </c>
      <c r="H28" s="28">
        <v>346924017.32099998</v>
      </c>
      <c r="I28" s="28"/>
      <c r="J28" s="28">
        <v>-346924017.32099998</v>
      </c>
      <c r="K28" s="28">
        <v>336144841.08399999</v>
      </c>
      <c r="L28" s="28"/>
      <c r="M28" s="28">
        <v>-336144841.08399999</v>
      </c>
      <c r="N28" s="28">
        <v>339506289.49484003</v>
      </c>
      <c r="O28" s="28"/>
      <c r="P28" s="28">
        <v>-339506289.49484003</v>
      </c>
    </row>
    <row r="29" spans="1:16" ht="13.2" x14ac:dyDescent="0.25">
      <c r="A29" s="33" t="s">
        <v>69</v>
      </c>
      <c r="B29" s="34" t="s">
        <v>70</v>
      </c>
      <c r="C29" s="28">
        <v>156239138.12913999</v>
      </c>
      <c r="D29" s="28">
        <v>156248185.634</v>
      </c>
      <c r="E29" s="28">
        <v>153943704.16999999</v>
      </c>
      <c r="F29" s="28"/>
      <c r="G29" s="28">
        <v>-153943704.16999999</v>
      </c>
      <c r="H29" s="28">
        <v>150417149.06600001</v>
      </c>
      <c r="I29" s="28"/>
      <c r="J29" s="28">
        <v>-150417149.06600001</v>
      </c>
      <c r="K29" s="28">
        <v>147221509.69800001</v>
      </c>
      <c r="L29" s="28"/>
      <c r="M29" s="28">
        <v>-147221509.69800001</v>
      </c>
      <c r="N29" s="28">
        <v>148693724.79497999</v>
      </c>
      <c r="O29" s="28"/>
      <c r="P29" s="28">
        <v>-148693724.79497999</v>
      </c>
    </row>
    <row r="30" spans="1:16" ht="13.2" x14ac:dyDescent="0.25">
      <c r="A30" s="33" t="s">
        <v>71</v>
      </c>
      <c r="B30" s="34" t="s">
        <v>72</v>
      </c>
      <c r="C30" s="28">
        <v>112994330.69864</v>
      </c>
      <c r="D30" s="28">
        <v>123647453.86900002</v>
      </c>
      <c r="E30" s="28">
        <v>118650433.69499999</v>
      </c>
      <c r="F30" s="28"/>
      <c r="G30" s="28">
        <v>-118650433.69499999</v>
      </c>
      <c r="H30" s="28">
        <v>114962882.267</v>
      </c>
      <c r="I30" s="28"/>
      <c r="J30" s="28">
        <v>-114962882.267</v>
      </c>
      <c r="K30" s="28">
        <v>111676373.02</v>
      </c>
      <c r="L30" s="28"/>
      <c r="M30" s="28">
        <v>-111676373.02</v>
      </c>
      <c r="N30" s="28">
        <v>112793136.7502</v>
      </c>
      <c r="O30" s="28"/>
      <c r="P30" s="28">
        <v>-112793136.7502</v>
      </c>
    </row>
    <row r="31" spans="1:16" ht="13.2" x14ac:dyDescent="0.25">
      <c r="A31" s="33" t="s">
        <v>73</v>
      </c>
      <c r="B31" s="34" t="s">
        <v>74</v>
      </c>
      <c r="C31" s="28">
        <v>74966770.484799996</v>
      </c>
      <c r="D31" s="28">
        <v>82011070.453999996</v>
      </c>
      <c r="E31" s="28">
        <v>82241799.614999995</v>
      </c>
      <c r="F31" s="28"/>
      <c r="G31" s="28">
        <v>-82241799.614999995</v>
      </c>
      <c r="H31" s="28">
        <v>81543985.988000005</v>
      </c>
      <c r="I31" s="28"/>
      <c r="J31" s="28">
        <v>-81543985.988000005</v>
      </c>
      <c r="K31" s="28">
        <v>77246958.365999997</v>
      </c>
      <c r="L31" s="28"/>
      <c r="M31" s="28">
        <v>-77246958.365999997</v>
      </c>
      <c r="N31" s="28">
        <v>78019427.949660003</v>
      </c>
      <c r="O31" s="28"/>
      <c r="P31" s="28">
        <v>-78019427.949660003</v>
      </c>
    </row>
    <row r="32" spans="1:16" ht="13.2" x14ac:dyDescent="0.25">
      <c r="A32" s="31" t="s">
        <v>75</v>
      </c>
      <c r="B32" s="32" t="s">
        <v>76</v>
      </c>
      <c r="C32" s="28">
        <v>102375911.57016</v>
      </c>
      <c r="D32" s="28">
        <v>113909469.32799999</v>
      </c>
      <c r="E32" s="28">
        <v>110955716.84999999</v>
      </c>
      <c r="F32" s="28"/>
      <c r="G32" s="28">
        <v>-110955716.84999999</v>
      </c>
      <c r="H32" s="28">
        <v>107469850.338</v>
      </c>
      <c r="I32" s="28"/>
      <c r="J32" s="28">
        <v>-107469850.338</v>
      </c>
      <c r="K32" s="28">
        <v>104758772.34299999</v>
      </c>
      <c r="L32" s="28"/>
      <c r="M32" s="28">
        <v>-104758772.34299999</v>
      </c>
      <c r="N32" s="28">
        <v>105806360.06643</v>
      </c>
      <c r="O32" s="28"/>
      <c r="P32" s="28">
        <v>-105806360.06643</v>
      </c>
    </row>
    <row r="33" spans="1:16" ht="13.2" x14ac:dyDescent="0.25">
      <c r="A33" s="33" t="s">
        <v>77</v>
      </c>
      <c r="B33" s="34" t="s">
        <v>76</v>
      </c>
      <c r="C33" s="28">
        <v>102375911.57016</v>
      </c>
      <c r="D33" s="28">
        <v>113909469.32799999</v>
      </c>
      <c r="E33" s="28">
        <v>110955716.84999999</v>
      </c>
      <c r="F33" s="28"/>
      <c r="G33" s="28">
        <v>-110955716.84999999</v>
      </c>
      <c r="H33" s="28">
        <v>107469850.338</v>
      </c>
      <c r="I33" s="28"/>
      <c r="J33" s="28">
        <v>-107469850.338</v>
      </c>
      <c r="K33" s="28">
        <v>104758772.34299999</v>
      </c>
      <c r="L33" s="28"/>
      <c r="M33" s="28">
        <v>-104758772.34299999</v>
      </c>
      <c r="N33" s="28">
        <v>105806360.06643</v>
      </c>
      <c r="O33" s="28"/>
      <c r="P33" s="28">
        <v>-105806360.06643</v>
      </c>
    </row>
    <row r="34" spans="1:16" ht="13.2" x14ac:dyDescent="0.25">
      <c r="A34" s="31" t="s">
        <v>78</v>
      </c>
      <c r="B34" s="32" t="s">
        <v>79</v>
      </c>
      <c r="C34" s="28">
        <v>257921476.00466001</v>
      </c>
      <c r="D34" s="28">
        <v>296678187.16500002</v>
      </c>
      <c r="E34" s="28">
        <v>297430161.63499999</v>
      </c>
      <c r="F34" s="28"/>
      <c r="G34" s="28">
        <v>-297430161.63499999</v>
      </c>
      <c r="H34" s="28">
        <v>303058894.43699998</v>
      </c>
      <c r="I34" s="28"/>
      <c r="J34" s="28">
        <v>-303058894.43699998</v>
      </c>
      <c r="K34" s="28">
        <v>304514010.375</v>
      </c>
      <c r="L34" s="28"/>
      <c r="M34" s="28">
        <v>-304514010.375</v>
      </c>
      <c r="N34" s="28">
        <v>307559150.47874999</v>
      </c>
      <c r="O34" s="28"/>
      <c r="P34" s="28">
        <v>-307559150.47874999</v>
      </c>
    </row>
    <row r="35" spans="1:16" ht="13.2" x14ac:dyDescent="0.25">
      <c r="A35" s="33" t="s">
        <v>80</v>
      </c>
      <c r="B35" s="34" t="s">
        <v>81</v>
      </c>
      <c r="C35" s="28">
        <v>192767904.05024001</v>
      </c>
      <c r="D35" s="28">
        <v>220559465.98899999</v>
      </c>
      <c r="E35" s="28">
        <v>220165818.71000001</v>
      </c>
      <c r="F35" s="28"/>
      <c r="G35" s="28">
        <v>-220165818.71000001</v>
      </c>
      <c r="H35" s="28">
        <v>225233378.81099999</v>
      </c>
      <c r="I35" s="28"/>
      <c r="J35" s="28">
        <v>-225233378.81099999</v>
      </c>
      <c r="K35" s="28">
        <v>226099148.97499999</v>
      </c>
      <c r="L35" s="28"/>
      <c r="M35" s="28">
        <v>-226099148.97499999</v>
      </c>
      <c r="N35" s="28">
        <v>228360140.46474999</v>
      </c>
      <c r="O35" s="28"/>
      <c r="P35" s="28">
        <v>-228360140.46474999</v>
      </c>
    </row>
    <row r="36" spans="1:16" ht="13.2" x14ac:dyDescent="0.25">
      <c r="A36" s="33" t="s">
        <v>82</v>
      </c>
      <c r="B36" s="34" t="s">
        <v>83</v>
      </c>
      <c r="C36" s="28">
        <v>856198.08857999998</v>
      </c>
      <c r="D36" s="28">
        <v>813046.37699999998</v>
      </c>
      <c r="E36" s="28">
        <v>839138.15</v>
      </c>
      <c r="F36" s="28"/>
      <c r="G36" s="28">
        <v>-839138.15</v>
      </c>
      <c r="H36" s="28">
        <v>846299.87</v>
      </c>
      <c r="I36" s="28"/>
      <c r="J36" s="28">
        <v>-846299.87</v>
      </c>
      <c r="K36" s="28">
        <v>853288.33</v>
      </c>
      <c r="L36" s="28"/>
      <c r="M36" s="28">
        <v>-853288.33</v>
      </c>
      <c r="N36" s="28">
        <v>861821.21329999994</v>
      </c>
      <c r="O36" s="28"/>
      <c r="P36" s="28">
        <v>-861821.21329999994</v>
      </c>
    </row>
    <row r="37" spans="1:16" ht="13.2" x14ac:dyDescent="0.25">
      <c r="A37" s="33" t="s">
        <v>84</v>
      </c>
      <c r="B37" s="34" t="s">
        <v>85</v>
      </c>
      <c r="C37" s="28">
        <v>64297373.865840003</v>
      </c>
      <c r="D37" s="28">
        <v>75305674.798999995</v>
      </c>
      <c r="E37" s="28">
        <v>76425204.775000006</v>
      </c>
      <c r="F37" s="28"/>
      <c r="G37" s="28">
        <v>-76425204.775000006</v>
      </c>
      <c r="H37" s="28">
        <v>76979215.755999997</v>
      </c>
      <c r="I37" s="28"/>
      <c r="J37" s="28">
        <v>-76979215.755999997</v>
      </c>
      <c r="K37" s="28">
        <v>77561573.069999993</v>
      </c>
      <c r="L37" s="28"/>
      <c r="M37" s="28">
        <v>-77561573.069999993</v>
      </c>
      <c r="N37" s="28">
        <v>78337188.800699994</v>
      </c>
      <c r="O37" s="28"/>
      <c r="P37" s="28">
        <v>-78337188.800699994</v>
      </c>
    </row>
    <row r="38" spans="1:16" ht="13.2" x14ac:dyDescent="0.25">
      <c r="A38" s="29" t="s">
        <v>86</v>
      </c>
      <c r="B38" s="30" t="s">
        <v>87</v>
      </c>
      <c r="C38" s="28">
        <v>3824913772.2129202</v>
      </c>
      <c r="D38" s="28">
        <v>3805522893.9920001</v>
      </c>
      <c r="E38" s="28">
        <v>3848737265.8300004</v>
      </c>
      <c r="F38" s="28">
        <v>8376800</v>
      </c>
      <c r="G38" s="28">
        <v>-3840360465.8300004</v>
      </c>
      <c r="H38" s="28">
        <v>3876759246.1690001</v>
      </c>
      <c r="I38" s="28">
        <v>8388500</v>
      </c>
      <c r="J38" s="28">
        <v>-3868370746.1690001</v>
      </c>
      <c r="K38" s="28">
        <v>3941679410.8239994</v>
      </c>
      <c r="L38" s="28">
        <v>8402600</v>
      </c>
      <c r="M38" s="28">
        <v>-3933276810.8239994</v>
      </c>
      <c r="N38" s="28">
        <v>3981096204.93224</v>
      </c>
      <c r="O38" s="28">
        <v>8431000</v>
      </c>
      <c r="P38" s="28">
        <v>-3972665204.93224</v>
      </c>
    </row>
    <row r="39" spans="1:16" ht="13.2" x14ac:dyDescent="0.25">
      <c r="A39" s="31" t="s">
        <v>88</v>
      </c>
      <c r="B39" s="32" t="s">
        <v>89</v>
      </c>
      <c r="C39" s="28">
        <v>706661024.45058</v>
      </c>
      <c r="D39" s="28">
        <v>779119053.28299999</v>
      </c>
      <c r="E39" s="28">
        <v>752223114.67999995</v>
      </c>
      <c r="F39" s="28"/>
      <c r="G39" s="28">
        <v>-752223114.67999995</v>
      </c>
      <c r="H39" s="28">
        <v>720943204.171</v>
      </c>
      <c r="I39" s="28"/>
      <c r="J39" s="28">
        <v>-720943204.171</v>
      </c>
      <c r="K39" s="28">
        <v>701316266.81400001</v>
      </c>
      <c r="L39" s="28"/>
      <c r="M39" s="28">
        <v>-701316266.81400001</v>
      </c>
      <c r="N39" s="28">
        <v>708329429.48213995</v>
      </c>
      <c r="O39" s="28"/>
      <c r="P39" s="28">
        <v>-708329429.48213995</v>
      </c>
    </row>
    <row r="40" spans="1:16" ht="13.2" x14ac:dyDescent="0.25">
      <c r="A40" s="33" t="s">
        <v>90</v>
      </c>
      <c r="B40" s="34" t="s">
        <v>91</v>
      </c>
      <c r="C40" s="28">
        <v>168636498.5747</v>
      </c>
      <c r="D40" s="28">
        <v>237278635.22200003</v>
      </c>
      <c r="E40" s="28">
        <v>198451578.625</v>
      </c>
      <c r="F40" s="28"/>
      <c r="G40" s="28">
        <v>-198451578.625</v>
      </c>
      <c r="H40" s="28">
        <v>162144843.125</v>
      </c>
      <c r="I40" s="28"/>
      <c r="J40" s="28">
        <v>-162144843.125</v>
      </c>
      <c r="K40" s="28">
        <v>147053506.708</v>
      </c>
      <c r="L40" s="28"/>
      <c r="M40" s="28">
        <v>-147053506.708</v>
      </c>
      <c r="N40" s="28">
        <v>148524041.77508</v>
      </c>
      <c r="O40" s="28"/>
      <c r="P40" s="28">
        <v>-148524041.77508</v>
      </c>
    </row>
    <row r="41" spans="1:16" ht="13.2" x14ac:dyDescent="0.25">
      <c r="A41" s="33" t="s">
        <v>92</v>
      </c>
      <c r="B41" s="34" t="s">
        <v>93</v>
      </c>
      <c r="C41" s="28">
        <v>538024525.87588</v>
      </c>
      <c r="D41" s="28">
        <v>541840418.06099999</v>
      </c>
      <c r="E41" s="28">
        <v>553771536.05499995</v>
      </c>
      <c r="F41" s="28"/>
      <c r="G41" s="28">
        <v>-553771536.05499995</v>
      </c>
      <c r="H41" s="28">
        <v>558798361.046</v>
      </c>
      <c r="I41" s="28"/>
      <c r="J41" s="28">
        <v>-558798361.046</v>
      </c>
      <c r="K41" s="28">
        <v>554262760.10599995</v>
      </c>
      <c r="L41" s="28"/>
      <c r="M41" s="28">
        <v>-554262760.10599995</v>
      </c>
      <c r="N41" s="28">
        <v>559805387.70705998</v>
      </c>
      <c r="O41" s="28"/>
      <c r="P41" s="28">
        <v>-559805387.70705998</v>
      </c>
    </row>
    <row r="42" spans="1:16" ht="13.2" x14ac:dyDescent="0.25">
      <c r="A42" s="31" t="s">
        <v>94</v>
      </c>
      <c r="B42" s="32" t="s">
        <v>95</v>
      </c>
      <c r="C42" s="28">
        <v>3024563965.3606</v>
      </c>
      <c r="D42" s="28">
        <v>2907980293.4369998</v>
      </c>
      <c r="E42" s="28">
        <v>2955194531.0949998</v>
      </c>
      <c r="F42" s="28">
        <v>2513040</v>
      </c>
      <c r="G42" s="28">
        <v>-2952681491.0949998</v>
      </c>
      <c r="H42" s="28">
        <v>2976719857.4580002</v>
      </c>
      <c r="I42" s="28">
        <v>2516550</v>
      </c>
      <c r="J42" s="28">
        <v>-2974203307.4580002</v>
      </c>
      <c r="K42" s="28">
        <v>3030807778.2839999</v>
      </c>
      <c r="L42" s="28">
        <v>2520780</v>
      </c>
      <c r="M42" s="28">
        <v>-3028286998.2839999</v>
      </c>
      <c r="N42" s="28">
        <v>3061115856.0668402</v>
      </c>
      <c r="O42" s="28">
        <v>2529300</v>
      </c>
      <c r="P42" s="28">
        <v>-3058586556.0668402</v>
      </c>
    </row>
    <row r="43" spans="1:16" ht="13.2" x14ac:dyDescent="0.25">
      <c r="A43" s="33" t="s">
        <v>96</v>
      </c>
      <c r="B43" s="34" t="s">
        <v>97</v>
      </c>
      <c r="C43" s="28">
        <v>79940459.639359996</v>
      </c>
      <c r="D43" s="28">
        <v>81244403.147</v>
      </c>
      <c r="E43" s="28">
        <v>82913746.900000006</v>
      </c>
      <c r="F43" s="28"/>
      <c r="G43" s="28">
        <v>-82913746.900000006</v>
      </c>
      <c r="H43" s="28">
        <v>87013734.5</v>
      </c>
      <c r="I43" s="28"/>
      <c r="J43" s="28">
        <v>-87013734.5</v>
      </c>
      <c r="K43" s="28">
        <v>88593757.232999995</v>
      </c>
      <c r="L43" s="28"/>
      <c r="M43" s="28">
        <v>-88593757.232999995</v>
      </c>
      <c r="N43" s="28">
        <v>89479694.805329993</v>
      </c>
      <c r="O43" s="28"/>
      <c r="P43" s="28">
        <v>-89479694.805329993</v>
      </c>
    </row>
    <row r="44" spans="1:16" ht="13.2" x14ac:dyDescent="0.25">
      <c r="A44" s="33" t="s">
        <v>98</v>
      </c>
      <c r="B44" s="34" t="s">
        <v>99</v>
      </c>
      <c r="C44" s="28">
        <v>1087516247.0212801</v>
      </c>
      <c r="D44" s="28">
        <v>1166454527.3180001</v>
      </c>
      <c r="E44" s="28">
        <v>1205453778.1800001</v>
      </c>
      <c r="F44" s="28"/>
      <c r="G44" s="28">
        <v>-1205453778.1800001</v>
      </c>
      <c r="H44" s="28">
        <v>1229423184.244</v>
      </c>
      <c r="I44" s="28"/>
      <c r="J44" s="28">
        <v>-1229423184.244</v>
      </c>
      <c r="K44" s="28">
        <v>1253703070.6600001</v>
      </c>
      <c r="L44" s="28"/>
      <c r="M44" s="28">
        <v>-1253703070.6600001</v>
      </c>
      <c r="N44" s="28">
        <v>1266240101.3666</v>
      </c>
      <c r="O44" s="28"/>
      <c r="P44" s="28">
        <v>-1266240101.3666</v>
      </c>
    </row>
    <row r="45" spans="1:16" ht="13.2" x14ac:dyDescent="0.25">
      <c r="A45" s="33" t="s">
        <v>100</v>
      </c>
      <c r="B45" s="34" t="s">
        <v>101</v>
      </c>
      <c r="C45" s="28">
        <v>768735699.29618001</v>
      </c>
      <c r="D45" s="28">
        <v>571809461.95799994</v>
      </c>
      <c r="E45" s="28">
        <v>575311652.12</v>
      </c>
      <c r="F45" s="28"/>
      <c r="G45" s="28">
        <v>-575311652.12</v>
      </c>
      <c r="H45" s="28">
        <v>586769319.35599995</v>
      </c>
      <c r="I45" s="28"/>
      <c r="J45" s="28">
        <v>-586769319.35599995</v>
      </c>
      <c r="K45" s="28">
        <v>598187720.53600001</v>
      </c>
      <c r="L45" s="28"/>
      <c r="M45" s="28">
        <v>-598187720.53600001</v>
      </c>
      <c r="N45" s="28">
        <v>604169597.74135995</v>
      </c>
      <c r="O45" s="28"/>
      <c r="P45" s="28">
        <v>-604169597.74135995</v>
      </c>
    </row>
    <row r="46" spans="1:16" ht="13.2" x14ac:dyDescent="0.25">
      <c r="A46" s="33" t="s">
        <v>102</v>
      </c>
      <c r="B46" s="34" t="s">
        <v>103</v>
      </c>
      <c r="C46" s="28">
        <v>389198761.88878</v>
      </c>
      <c r="D46" s="28">
        <v>393403931.014</v>
      </c>
      <c r="E46" s="28">
        <v>384136953.89499998</v>
      </c>
      <c r="F46" s="28"/>
      <c r="G46" s="28">
        <v>-384136953.89499998</v>
      </c>
      <c r="H46" s="28">
        <v>392531109.35799998</v>
      </c>
      <c r="I46" s="28"/>
      <c r="J46" s="28">
        <v>-392531109.35799998</v>
      </c>
      <c r="K46" s="28">
        <v>400428869.85500002</v>
      </c>
      <c r="L46" s="28"/>
      <c r="M46" s="28">
        <v>-400428869.85500002</v>
      </c>
      <c r="N46" s="28">
        <v>404433158.55355</v>
      </c>
      <c r="O46" s="28"/>
      <c r="P46" s="28">
        <v>-404433158.55355</v>
      </c>
    </row>
    <row r="47" spans="1:16" ht="13.2" x14ac:dyDescent="0.25">
      <c r="A47" s="33" t="s">
        <v>104</v>
      </c>
      <c r="B47" s="34" t="s">
        <v>105</v>
      </c>
      <c r="C47" s="28">
        <v>13056965.73</v>
      </c>
      <c r="D47" s="28">
        <v>12300000</v>
      </c>
      <c r="E47" s="28">
        <v>12300000</v>
      </c>
      <c r="F47" s="28"/>
      <c r="G47" s="28">
        <v>-12300000</v>
      </c>
      <c r="H47" s="28">
        <v>12300000</v>
      </c>
      <c r="I47" s="28"/>
      <c r="J47" s="28">
        <v>-12300000</v>
      </c>
      <c r="K47" s="28">
        <v>8150000</v>
      </c>
      <c r="L47" s="28"/>
      <c r="M47" s="28">
        <v>-8150000</v>
      </c>
      <c r="N47" s="28">
        <v>8231500</v>
      </c>
      <c r="O47" s="28"/>
      <c r="P47" s="28">
        <v>-8231500</v>
      </c>
    </row>
    <row r="48" spans="1:16" ht="13.2" x14ac:dyDescent="0.25">
      <c r="A48" s="33" t="s">
        <v>106</v>
      </c>
      <c r="B48" s="34" t="s">
        <v>107</v>
      </c>
      <c r="C48" s="28">
        <v>686115831.78499997</v>
      </c>
      <c r="D48" s="28">
        <v>682767970</v>
      </c>
      <c r="E48" s="28">
        <v>695078400</v>
      </c>
      <c r="F48" s="28">
        <v>2513040</v>
      </c>
      <c r="G48" s="28">
        <v>-692565360</v>
      </c>
      <c r="H48" s="28">
        <v>668682510</v>
      </c>
      <c r="I48" s="28">
        <v>2516550</v>
      </c>
      <c r="J48" s="28">
        <v>-666165960</v>
      </c>
      <c r="K48" s="28">
        <v>681744360</v>
      </c>
      <c r="L48" s="28">
        <v>2520780</v>
      </c>
      <c r="M48" s="28">
        <v>-679223580</v>
      </c>
      <c r="N48" s="28">
        <v>688561803.60000002</v>
      </c>
      <c r="O48" s="28">
        <v>2529300</v>
      </c>
      <c r="P48" s="28">
        <v>-686032503.60000002</v>
      </c>
    </row>
    <row r="49" spans="1:16" ht="13.2" x14ac:dyDescent="0.25">
      <c r="A49" s="31" t="s">
        <v>108</v>
      </c>
      <c r="B49" s="32" t="s">
        <v>109</v>
      </c>
      <c r="C49" s="28">
        <v>93688782.40174</v>
      </c>
      <c r="D49" s="28">
        <v>118423547.272</v>
      </c>
      <c r="E49" s="28">
        <v>141319620.05500001</v>
      </c>
      <c r="F49" s="28">
        <v>5863760</v>
      </c>
      <c r="G49" s="28">
        <v>-135455860.05500001</v>
      </c>
      <c r="H49" s="28">
        <v>179096184.53999999</v>
      </c>
      <c r="I49" s="28">
        <v>5871950</v>
      </c>
      <c r="J49" s="28">
        <v>-173224234.53999999</v>
      </c>
      <c r="K49" s="28">
        <v>209555365.72600001</v>
      </c>
      <c r="L49" s="28">
        <v>5881820</v>
      </c>
      <c r="M49" s="28">
        <v>-203673545.72600001</v>
      </c>
      <c r="N49" s="28">
        <v>211650919.38326001</v>
      </c>
      <c r="O49" s="28">
        <v>5901700</v>
      </c>
      <c r="P49" s="28">
        <v>-205749219.38326001</v>
      </c>
    </row>
    <row r="50" spans="1:16" ht="13.2" x14ac:dyDescent="0.25">
      <c r="A50" s="35" t="s">
        <v>110</v>
      </c>
      <c r="B50" s="34" t="s">
        <v>91</v>
      </c>
      <c r="C50" s="28">
        <v>34483807.009980001</v>
      </c>
      <c r="D50" s="28">
        <v>37730883.497000001</v>
      </c>
      <c r="E50" s="28">
        <v>38026512.119999997</v>
      </c>
      <c r="F50" s="28">
        <v>5863760</v>
      </c>
      <c r="G50" s="28">
        <v>-32162752.120000001</v>
      </c>
      <c r="H50" s="28">
        <v>38152618.376000002</v>
      </c>
      <c r="I50" s="28">
        <v>5871950</v>
      </c>
      <c r="J50" s="28">
        <v>-32280668.375999998</v>
      </c>
      <c r="K50" s="28">
        <v>38290082.983999997</v>
      </c>
      <c r="L50" s="28">
        <v>5881820</v>
      </c>
      <c r="M50" s="28">
        <v>-32408262.984000001</v>
      </c>
      <c r="N50" s="28">
        <v>38672983.813840002</v>
      </c>
      <c r="O50" s="28">
        <v>5901700</v>
      </c>
      <c r="P50" s="28">
        <v>-32771283.813840002</v>
      </c>
    </row>
    <row r="51" spans="1:16" ht="13.2" x14ac:dyDescent="0.25">
      <c r="A51" s="36" t="s">
        <v>500</v>
      </c>
      <c r="B51" s="37" t="s">
        <v>91</v>
      </c>
      <c r="C51" s="28">
        <v>337480</v>
      </c>
      <c r="D51" s="28">
        <v>350700</v>
      </c>
      <c r="E51" s="28">
        <v>520400</v>
      </c>
      <c r="F51" s="28"/>
      <c r="G51" s="28">
        <v>-520400</v>
      </c>
      <c r="H51" s="28">
        <v>522700</v>
      </c>
      <c r="I51" s="28"/>
      <c r="J51" s="28">
        <v>-522700</v>
      </c>
      <c r="K51" s="28">
        <v>525000</v>
      </c>
      <c r="L51" s="28"/>
      <c r="M51" s="28">
        <v>-525000</v>
      </c>
      <c r="N51" s="28">
        <v>530250</v>
      </c>
      <c r="O51" s="28"/>
      <c r="P51" s="28">
        <v>-530250</v>
      </c>
    </row>
    <row r="52" spans="1:16" ht="13.2" x14ac:dyDescent="0.25">
      <c r="A52" s="36" t="s">
        <v>501</v>
      </c>
      <c r="B52" s="37" t="s">
        <v>91</v>
      </c>
      <c r="C52" s="28">
        <v>97328</v>
      </c>
      <c r="D52" s="28">
        <v>146000</v>
      </c>
      <c r="E52" s="28">
        <v>146000</v>
      </c>
      <c r="F52" s="28"/>
      <c r="G52" s="28">
        <v>-146000</v>
      </c>
      <c r="H52" s="28">
        <v>146000</v>
      </c>
      <c r="I52" s="28"/>
      <c r="J52" s="28">
        <v>-146000</v>
      </c>
      <c r="K52" s="28">
        <v>146000</v>
      </c>
      <c r="L52" s="28"/>
      <c r="M52" s="28">
        <v>-146000</v>
      </c>
      <c r="N52" s="28">
        <v>147460</v>
      </c>
      <c r="O52" s="28"/>
      <c r="P52" s="28">
        <v>-147460</v>
      </c>
    </row>
    <row r="53" spans="1:16" ht="13.2" x14ac:dyDescent="0.25">
      <c r="A53" s="36" t="s">
        <v>187</v>
      </c>
      <c r="B53" s="37" t="s">
        <v>188</v>
      </c>
      <c r="C53" s="28"/>
      <c r="D53" s="28">
        <v>22554.258999999998</v>
      </c>
      <c r="E53" s="28">
        <v>21823.583999999999</v>
      </c>
      <c r="F53" s="28"/>
      <c r="G53" s="28">
        <v>-21823.583999999999</v>
      </c>
      <c r="H53" s="28">
        <v>22096.223999999998</v>
      </c>
      <c r="I53" s="28"/>
      <c r="J53" s="28">
        <v>-22096.223999999998</v>
      </c>
      <c r="K53" s="28">
        <v>22096.223999999998</v>
      </c>
      <c r="L53" s="28"/>
      <c r="M53" s="28">
        <v>-22096.223999999998</v>
      </c>
      <c r="N53" s="28">
        <v>22317.186239999999</v>
      </c>
      <c r="O53" s="28"/>
      <c r="P53" s="28">
        <v>-22317.186239999999</v>
      </c>
    </row>
    <row r="54" spans="1:16" ht="13.2" x14ac:dyDescent="0.25">
      <c r="A54" s="36" t="s">
        <v>189</v>
      </c>
      <c r="B54" s="37" t="s">
        <v>190</v>
      </c>
      <c r="C54" s="28"/>
      <c r="D54" s="28"/>
      <c r="E54" s="28">
        <v>97907.423999999999</v>
      </c>
      <c r="F54" s="28"/>
      <c r="G54" s="28">
        <v>-97907.423999999999</v>
      </c>
      <c r="H54" s="28">
        <v>126116.592</v>
      </c>
      <c r="I54" s="28"/>
      <c r="J54" s="28">
        <v>-126116.592</v>
      </c>
      <c r="K54" s="28">
        <v>154916.592</v>
      </c>
      <c r="L54" s="28"/>
      <c r="M54" s="28">
        <v>-154916.592</v>
      </c>
      <c r="N54" s="28">
        <v>156465.75792</v>
      </c>
      <c r="O54" s="28"/>
      <c r="P54" s="28">
        <v>-156465.75792</v>
      </c>
    </row>
    <row r="55" spans="1:16" ht="13.2" x14ac:dyDescent="0.25">
      <c r="A55" s="36" t="s">
        <v>191</v>
      </c>
      <c r="B55" s="37" t="s">
        <v>192</v>
      </c>
      <c r="C55" s="28">
        <v>15.19</v>
      </c>
      <c r="D55" s="28">
        <v>24095.897000000001</v>
      </c>
      <c r="E55" s="28">
        <v>23766</v>
      </c>
      <c r="F55" s="28"/>
      <c r="G55" s="28">
        <v>-23766</v>
      </c>
      <c r="H55" s="28">
        <v>23765.52</v>
      </c>
      <c r="I55" s="28"/>
      <c r="J55" s="28">
        <v>-23765.52</v>
      </c>
      <c r="K55" s="28">
        <v>23764.991999999998</v>
      </c>
      <c r="L55" s="28"/>
      <c r="M55" s="28">
        <v>-23764.991999999998</v>
      </c>
      <c r="N55" s="28">
        <v>24002.641919999998</v>
      </c>
      <c r="O55" s="28"/>
      <c r="P55" s="28">
        <v>-24002.641919999998</v>
      </c>
    </row>
    <row r="56" spans="1:16" ht="13.2" x14ac:dyDescent="0.25">
      <c r="A56" s="36" t="s">
        <v>193</v>
      </c>
      <c r="B56" s="37" t="s">
        <v>194</v>
      </c>
      <c r="C56" s="28">
        <v>1107.821351</v>
      </c>
      <c r="D56" s="28">
        <v>2768.5</v>
      </c>
      <c r="E56" s="28">
        <v>2712</v>
      </c>
      <c r="F56" s="28"/>
      <c r="G56" s="28">
        <v>-2712</v>
      </c>
      <c r="H56" s="28">
        <v>2712</v>
      </c>
      <c r="I56" s="28"/>
      <c r="J56" s="28">
        <v>-2712</v>
      </c>
      <c r="K56" s="28">
        <v>2712</v>
      </c>
      <c r="L56" s="28"/>
      <c r="M56" s="28">
        <v>-2712</v>
      </c>
      <c r="N56" s="28">
        <v>2739.12</v>
      </c>
      <c r="O56" s="28"/>
      <c r="P56" s="28">
        <v>-2739.12</v>
      </c>
    </row>
    <row r="57" spans="1:16" ht="13.2" x14ac:dyDescent="0.25">
      <c r="A57" s="36" t="s">
        <v>195</v>
      </c>
      <c r="B57" s="37" t="s">
        <v>196</v>
      </c>
      <c r="C57" s="28">
        <v>4691.5795289999996</v>
      </c>
      <c r="D57" s="28">
        <v>8653.8410000000003</v>
      </c>
      <c r="E57" s="28">
        <v>10742.111999999999</v>
      </c>
      <c r="F57" s="28"/>
      <c r="G57" s="28">
        <v>-10742.111999999999</v>
      </c>
      <c r="H57" s="28">
        <v>10805.04</v>
      </c>
      <c r="I57" s="28"/>
      <c r="J57" s="28">
        <v>-10805.04</v>
      </c>
      <c r="K57" s="28">
        <v>11518.175999999999</v>
      </c>
      <c r="L57" s="28"/>
      <c r="M57" s="28">
        <v>-11518.175999999999</v>
      </c>
      <c r="N57" s="28">
        <v>11633.357760000001</v>
      </c>
      <c r="O57" s="28"/>
      <c r="P57" s="28">
        <v>-11633.357760000001</v>
      </c>
    </row>
    <row r="58" spans="1:16" ht="13.2" x14ac:dyDescent="0.25">
      <c r="A58" s="36" t="s">
        <v>502</v>
      </c>
      <c r="B58" s="37" t="s">
        <v>91</v>
      </c>
      <c r="C58" s="28">
        <v>5679821.3430000003</v>
      </c>
      <c r="D58" s="28">
        <v>5762750</v>
      </c>
      <c r="E58" s="28">
        <v>5809790</v>
      </c>
      <c r="F58" s="28">
        <v>5863760</v>
      </c>
      <c r="G58" s="28">
        <v>53970</v>
      </c>
      <c r="H58" s="28">
        <v>5819730</v>
      </c>
      <c r="I58" s="28">
        <v>5871950</v>
      </c>
      <c r="J58" s="28">
        <v>52220</v>
      </c>
      <c r="K58" s="28">
        <v>5877900</v>
      </c>
      <c r="L58" s="28">
        <v>5881820</v>
      </c>
      <c r="M58" s="28">
        <v>3920</v>
      </c>
      <c r="N58" s="28">
        <v>5936679</v>
      </c>
      <c r="O58" s="28">
        <v>5901700</v>
      </c>
      <c r="P58" s="28">
        <v>-34979</v>
      </c>
    </row>
    <row r="59" spans="1:16" ht="13.2" x14ac:dyDescent="0.25">
      <c r="A59" s="36" t="s">
        <v>503</v>
      </c>
      <c r="B59" s="37" t="s">
        <v>204</v>
      </c>
      <c r="C59" s="28">
        <v>3346276.0989000001</v>
      </c>
      <c r="D59" s="28">
        <v>3534051</v>
      </c>
      <c r="E59" s="28">
        <v>3431661</v>
      </c>
      <c r="F59" s="28"/>
      <c r="G59" s="28">
        <v>-3431661</v>
      </c>
      <c r="H59" s="28">
        <v>3430083</v>
      </c>
      <c r="I59" s="28"/>
      <c r="J59" s="28">
        <v>-3430083</v>
      </c>
      <c r="K59" s="28">
        <v>3432465</v>
      </c>
      <c r="L59" s="28"/>
      <c r="M59" s="28">
        <v>-3432465</v>
      </c>
      <c r="N59" s="28">
        <v>3466789.65</v>
      </c>
      <c r="O59" s="28"/>
      <c r="P59" s="28">
        <v>-3466789.65</v>
      </c>
    </row>
    <row r="60" spans="1:16" ht="13.2" x14ac:dyDescent="0.25">
      <c r="A60" s="36" t="s">
        <v>504</v>
      </c>
      <c r="B60" s="37" t="s">
        <v>505</v>
      </c>
      <c r="C60" s="28">
        <v>4172721</v>
      </c>
      <c r="D60" s="28">
        <v>4355500</v>
      </c>
      <c r="E60" s="28">
        <v>4350800</v>
      </c>
      <c r="F60" s="28"/>
      <c r="G60" s="28">
        <v>-4350800</v>
      </c>
      <c r="H60" s="28">
        <v>4350800</v>
      </c>
      <c r="I60" s="28"/>
      <c r="J60" s="28">
        <v>-4350800</v>
      </c>
      <c r="K60" s="28">
        <v>4350800</v>
      </c>
      <c r="L60" s="28"/>
      <c r="M60" s="28">
        <v>-4350800</v>
      </c>
      <c r="N60" s="28">
        <v>4394308</v>
      </c>
      <c r="O60" s="28"/>
      <c r="P60" s="28">
        <v>-4394308</v>
      </c>
    </row>
    <row r="61" spans="1:16" ht="13.2" x14ac:dyDescent="0.25">
      <c r="A61" s="36" t="s">
        <v>506</v>
      </c>
      <c r="B61" s="37" t="s">
        <v>507</v>
      </c>
      <c r="C61" s="28">
        <v>151627.72</v>
      </c>
      <c r="D61" s="28">
        <v>166700</v>
      </c>
      <c r="E61" s="28">
        <v>166700</v>
      </c>
      <c r="F61" s="28"/>
      <c r="G61" s="28">
        <v>-166700</v>
      </c>
      <c r="H61" s="28">
        <v>166700</v>
      </c>
      <c r="I61" s="28"/>
      <c r="J61" s="28">
        <v>-166700</v>
      </c>
      <c r="K61" s="28">
        <v>166700</v>
      </c>
      <c r="L61" s="28"/>
      <c r="M61" s="28">
        <v>-166700</v>
      </c>
      <c r="N61" s="28">
        <v>168367</v>
      </c>
      <c r="O61" s="28"/>
      <c r="P61" s="28">
        <v>-168367</v>
      </c>
    </row>
    <row r="62" spans="1:16" ht="13.2" x14ac:dyDescent="0.25">
      <c r="A62" s="36" t="s">
        <v>508</v>
      </c>
      <c r="B62" s="37" t="s">
        <v>509</v>
      </c>
      <c r="C62" s="28">
        <v>8420245.6600000001</v>
      </c>
      <c r="D62" s="28">
        <v>8585000</v>
      </c>
      <c r="E62" s="28">
        <v>8670900</v>
      </c>
      <c r="F62" s="28"/>
      <c r="G62" s="28">
        <v>-8670900</v>
      </c>
      <c r="H62" s="28">
        <v>8757600</v>
      </c>
      <c r="I62" s="28"/>
      <c r="J62" s="28">
        <v>-8757600</v>
      </c>
      <c r="K62" s="28">
        <v>8801400</v>
      </c>
      <c r="L62" s="28"/>
      <c r="M62" s="28">
        <v>-8801400</v>
      </c>
      <c r="N62" s="28">
        <v>8889414</v>
      </c>
      <c r="O62" s="28"/>
      <c r="P62" s="28">
        <v>-8889414</v>
      </c>
    </row>
    <row r="63" spans="1:16" ht="13.2" x14ac:dyDescent="0.25">
      <c r="A63" s="36" t="s">
        <v>510</v>
      </c>
      <c r="B63" s="37" t="s">
        <v>511</v>
      </c>
      <c r="C63" s="28">
        <v>3496731</v>
      </c>
      <c r="D63" s="28">
        <v>3700000</v>
      </c>
      <c r="E63" s="28">
        <v>3700000</v>
      </c>
      <c r="F63" s="28"/>
      <c r="G63" s="28">
        <v>-3700000</v>
      </c>
      <c r="H63" s="28">
        <v>3700000</v>
      </c>
      <c r="I63" s="28"/>
      <c r="J63" s="28">
        <v>-3700000</v>
      </c>
      <c r="K63" s="28">
        <v>3700000</v>
      </c>
      <c r="L63" s="28"/>
      <c r="M63" s="28">
        <v>-3700000</v>
      </c>
      <c r="N63" s="28">
        <v>3737000</v>
      </c>
      <c r="O63" s="28"/>
      <c r="P63" s="28">
        <v>-3737000</v>
      </c>
    </row>
    <row r="64" spans="1:16" ht="13.2" x14ac:dyDescent="0.25">
      <c r="A64" s="36" t="s">
        <v>512</v>
      </c>
      <c r="B64" s="37" t="s">
        <v>513</v>
      </c>
      <c r="C64" s="28">
        <v>8714806.0999999996</v>
      </c>
      <c r="D64" s="28">
        <v>10993600</v>
      </c>
      <c r="E64" s="28">
        <v>10993600</v>
      </c>
      <c r="F64" s="28"/>
      <c r="G64" s="28">
        <v>-10993600</v>
      </c>
      <c r="H64" s="28">
        <v>10993600</v>
      </c>
      <c r="I64" s="28"/>
      <c r="J64" s="28">
        <v>-10993600</v>
      </c>
      <c r="K64" s="28">
        <v>10993600</v>
      </c>
      <c r="L64" s="28"/>
      <c r="M64" s="28">
        <v>-10993600</v>
      </c>
      <c r="N64" s="28">
        <v>11103536</v>
      </c>
      <c r="O64" s="28"/>
      <c r="P64" s="28">
        <v>-11103536</v>
      </c>
    </row>
    <row r="65" spans="1:16" ht="13.2" x14ac:dyDescent="0.25">
      <c r="A65" s="36" t="s">
        <v>514</v>
      </c>
      <c r="B65" s="37" t="s">
        <v>515</v>
      </c>
      <c r="C65" s="28">
        <v>212000</v>
      </c>
      <c r="D65" s="28">
        <v>234300</v>
      </c>
      <c r="E65" s="28">
        <v>235500</v>
      </c>
      <c r="F65" s="28"/>
      <c r="G65" s="28">
        <v>-235500</v>
      </c>
      <c r="H65" s="28">
        <v>235700</v>
      </c>
      <c r="I65" s="28"/>
      <c r="J65" s="28">
        <v>-235700</v>
      </c>
      <c r="K65" s="28">
        <v>237000</v>
      </c>
      <c r="L65" s="28"/>
      <c r="M65" s="28">
        <v>-237000</v>
      </c>
      <c r="N65" s="28">
        <v>239370</v>
      </c>
      <c r="O65" s="28"/>
      <c r="P65" s="28">
        <v>-239370</v>
      </c>
    </row>
    <row r="66" spans="1:16" ht="13.2" x14ac:dyDescent="0.25">
      <c r="A66" s="36" t="s">
        <v>516</v>
      </c>
      <c r="B66" s="37" t="s">
        <v>442</v>
      </c>
      <c r="C66" s="28">
        <v>-2981.1408000000001</v>
      </c>
      <c r="D66" s="28">
        <v>-5922</v>
      </c>
      <c r="E66" s="28">
        <v>-5922</v>
      </c>
      <c r="F66" s="28"/>
      <c r="G66" s="28">
        <v>5922</v>
      </c>
      <c r="H66" s="28">
        <v>-5922</v>
      </c>
      <c r="I66" s="28"/>
      <c r="J66" s="28">
        <v>5922</v>
      </c>
      <c r="K66" s="28">
        <v>-5922</v>
      </c>
      <c r="L66" s="28"/>
      <c r="M66" s="28">
        <v>5922</v>
      </c>
      <c r="N66" s="28">
        <v>-5981.22</v>
      </c>
      <c r="O66" s="28"/>
      <c r="P66" s="28">
        <v>5981.22</v>
      </c>
    </row>
    <row r="67" spans="1:16" ht="13.2" x14ac:dyDescent="0.25">
      <c r="A67" s="36" t="s">
        <v>517</v>
      </c>
      <c r="B67" s="37" t="s">
        <v>518</v>
      </c>
      <c r="C67" s="28">
        <v>-148063.36199999999</v>
      </c>
      <c r="D67" s="28">
        <v>-149868</v>
      </c>
      <c r="E67" s="28">
        <v>-149868</v>
      </c>
      <c r="F67" s="28"/>
      <c r="G67" s="28">
        <v>149868</v>
      </c>
      <c r="H67" s="28">
        <v>-149868</v>
      </c>
      <c r="I67" s="28"/>
      <c r="J67" s="28">
        <v>149868</v>
      </c>
      <c r="K67" s="28">
        <v>-149868</v>
      </c>
      <c r="L67" s="28"/>
      <c r="M67" s="28">
        <v>149868</v>
      </c>
      <c r="N67" s="28">
        <v>-151366.68</v>
      </c>
      <c r="O67" s="28"/>
      <c r="P67" s="28">
        <v>151366.68</v>
      </c>
    </row>
    <row r="68" spans="1:16" ht="13.2" x14ac:dyDescent="0.25">
      <c r="A68" s="33" t="s">
        <v>111</v>
      </c>
      <c r="B68" s="34" t="s">
        <v>112</v>
      </c>
      <c r="C68" s="28">
        <v>59204975.391759999</v>
      </c>
      <c r="D68" s="28">
        <v>80692663.775000006</v>
      </c>
      <c r="E68" s="28">
        <v>103293107.935</v>
      </c>
      <c r="F68" s="28"/>
      <c r="G68" s="28">
        <v>-103293107.935</v>
      </c>
      <c r="H68" s="28">
        <v>140943566.164</v>
      </c>
      <c r="I68" s="28"/>
      <c r="J68" s="28">
        <v>-140943566.164</v>
      </c>
      <c r="K68" s="28">
        <v>171265282.74200001</v>
      </c>
      <c r="L68" s="28"/>
      <c r="M68" s="28">
        <v>-171265282.74200001</v>
      </c>
      <c r="N68" s="28">
        <v>172977935.56942001</v>
      </c>
      <c r="O68" s="28"/>
      <c r="P68" s="28">
        <v>-172977935.56942001</v>
      </c>
    </row>
    <row r="69" spans="1:16" ht="13.2" x14ac:dyDescent="0.25">
      <c r="A69" s="29" t="s">
        <v>113</v>
      </c>
      <c r="B69" s="30" t="s">
        <v>114</v>
      </c>
      <c r="C69" s="28">
        <v>6406090887.5662203</v>
      </c>
      <c r="D69" s="28">
        <v>6783927068.5570002</v>
      </c>
      <c r="E69" s="28">
        <v>7241829565.5950003</v>
      </c>
      <c r="F69" s="28"/>
      <c r="G69" s="28">
        <v>-7241829565.5950003</v>
      </c>
      <c r="H69" s="28">
        <v>7744369936.1849995</v>
      </c>
      <c r="I69" s="28"/>
      <c r="J69" s="28">
        <v>-7744369936.1849995</v>
      </c>
      <c r="K69" s="28">
        <v>8258293613.2510004</v>
      </c>
      <c r="L69" s="28"/>
      <c r="M69" s="28">
        <v>-8258293613.2510004</v>
      </c>
      <c r="N69" s="28">
        <v>8340876549.3835096</v>
      </c>
      <c r="O69" s="28"/>
      <c r="P69" s="28">
        <v>-8340876549.3835096</v>
      </c>
    </row>
    <row r="70" spans="1:16" ht="13.2" x14ac:dyDescent="0.25">
      <c r="A70" s="31" t="s">
        <v>115</v>
      </c>
      <c r="B70" s="32" t="s">
        <v>116</v>
      </c>
      <c r="C70" s="28">
        <v>5315549007.0304403</v>
      </c>
      <c r="D70" s="28">
        <v>5602331957.6260004</v>
      </c>
      <c r="E70" s="28">
        <v>6057820170.6499996</v>
      </c>
      <c r="F70" s="28"/>
      <c r="G70" s="28">
        <v>-6057820170.6499996</v>
      </c>
      <c r="H70" s="28">
        <v>6546903942.2069998</v>
      </c>
      <c r="I70" s="28"/>
      <c r="J70" s="28">
        <v>-6546903942.2069998</v>
      </c>
      <c r="K70" s="28">
        <v>7076562946.1239996</v>
      </c>
      <c r="L70" s="28"/>
      <c r="M70" s="28">
        <v>-7076562946.1239996</v>
      </c>
      <c r="N70" s="28">
        <v>7147328575.5852404</v>
      </c>
      <c r="O70" s="28"/>
      <c r="P70" s="28">
        <v>-7147328575.5852404</v>
      </c>
    </row>
    <row r="71" spans="1:16" ht="13.2" x14ac:dyDescent="0.25">
      <c r="A71" s="33" t="s">
        <v>117</v>
      </c>
      <c r="B71" s="34" t="s">
        <v>118</v>
      </c>
      <c r="C71" s="28">
        <v>2154028364.5892</v>
      </c>
      <c r="D71" s="28">
        <v>2249809040.1149998</v>
      </c>
      <c r="E71" s="28">
        <v>2705495077.0300002</v>
      </c>
      <c r="F71" s="28"/>
      <c r="G71" s="28">
        <v>-2705495077.0300002</v>
      </c>
      <c r="H71" s="28">
        <v>3173596948.3899999</v>
      </c>
      <c r="I71" s="28"/>
      <c r="J71" s="28">
        <v>-3173596948.3899999</v>
      </c>
      <c r="K71" s="28">
        <v>3726626744.6729999</v>
      </c>
      <c r="L71" s="28"/>
      <c r="M71" s="28">
        <v>-3726626744.6729999</v>
      </c>
      <c r="N71" s="28">
        <v>3763893012.11973</v>
      </c>
      <c r="O71" s="28"/>
      <c r="P71" s="28">
        <v>-3763893012.11973</v>
      </c>
    </row>
    <row r="72" spans="1:16" ht="13.2" x14ac:dyDescent="0.25">
      <c r="A72" s="33" t="s">
        <v>119</v>
      </c>
      <c r="B72" s="34" t="s">
        <v>120</v>
      </c>
      <c r="C72" s="28">
        <v>577404070.88103998</v>
      </c>
      <c r="D72" s="28">
        <v>634098787.55799997</v>
      </c>
      <c r="E72" s="28">
        <v>632475643.68499994</v>
      </c>
      <c r="F72" s="28"/>
      <c r="G72" s="28">
        <v>-632475643.68499994</v>
      </c>
      <c r="H72" s="28">
        <v>637338972.19599998</v>
      </c>
      <c r="I72" s="28"/>
      <c r="J72" s="28">
        <v>-637338972.19599998</v>
      </c>
      <c r="K72" s="28">
        <v>627989467.02600002</v>
      </c>
      <c r="L72" s="28"/>
      <c r="M72" s="28">
        <v>-627989467.02600002</v>
      </c>
      <c r="N72" s="28">
        <v>634269361.69625998</v>
      </c>
      <c r="O72" s="28"/>
      <c r="P72" s="28">
        <v>-634269361.69625998</v>
      </c>
    </row>
    <row r="73" spans="1:16" ht="13.2" x14ac:dyDescent="0.25">
      <c r="A73" s="33" t="s">
        <v>121</v>
      </c>
      <c r="B73" s="34" t="s">
        <v>122</v>
      </c>
      <c r="C73" s="28">
        <v>556803854.53131998</v>
      </c>
      <c r="D73" s="28">
        <v>611404788.53699994</v>
      </c>
      <c r="E73" s="28">
        <v>609516392.73000002</v>
      </c>
      <c r="F73" s="28"/>
      <c r="G73" s="28">
        <v>-609516392.73000002</v>
      </c>
      <c r="H73" s="28">
        <v>614583257.73699999</v>
      </c>
      <c r="I73" s="28"/>
      <c r="J73" s="28">
        <v>-614583257.73699999</v>
      </c>
      <c r="K73" s="28">
        <v>605087643.079</v>
      </c>
      <c r="L73" s="28"/>
      <c r="M73" s="28">
        <v>-605087643.079</v>
      </c>
      <c r="N73" s="28">
        <v>611138519.50978994</v>
      </c>
      <c r="O73" s="28"/>
      <c r="P73" s="28">
        <v>-611138519.50978994</v>
      </c>
    </row>
    <row r="74" spans="1:16" ht="13.2" x14ac:dyDescent="0.25">
      <c r="A74" s="33" t="s">
        <v>123</v>
      </c>
      <c r="B74" s="34" t="s">
        <v>124</v>
      </c>
      <c r="C74" s="28">
        <v>1776443927.8325</v>
      </c>
      <c r="D74" s="28">
        <v>1859248775.4979999</v>
      </c>
      <c r="E74" s="28">
        <v>1860946816.6100001</v>
      </c>
      <c r="F74" s="28"/>
      <c r="G74" s="28">
        <v>-1860946816.6100001</v>
      </c>
      <c r="H74" s="28">
        <v>1870098516.118</v>
      </c>
      <c r="I74" s="28"/>
      <c r="J74" s="28">
        <v>-1870098516.118</v>
      </c>
      <c r="K74" s="28">
        <v>1865080973.3540001</v>
      </c>
      <c r="L74" s="28"/>
      <c r="M74" s="28">
        <v>-1865080973.3540001</v>
      </c>
      <c r="N74" s="28">
        <v>1883731783.0875399</v>
      </c>
      <c r="O74" s="28"/>
      <c r="P74" s="28">
        <v>-1883731783.0875399</v>
      </c>
    </row>
    <row r="75" spans="1:16" ht="13.2" x14ac:dyDescent="0.25">
      <c r="A75" s="33" t="s">
        <v>125</v>
      </c>
      <c r="B75" s="34" t="s">
        <v>126</v>
      </c>
      <c r="C75" s="28">
        <v>111419498.8097</v>
      </c>
      <c r="D75" s="28">
        <v>113023924.54899999</v>
      </c>
      <c r="E75" s="28">
        <v>114379840.285</v>
      </c>
      <c r="F75" s="28"/>
      <c r="G75" s="28">
        <v>-114379840.285</v>
      </c>
      <c r="H75" s="28">
        <v>115399048.44099998</v>
      </c>
      <c r="I75" s="28"/>
      <c r="J75" s="28">
        <v>-115399048.44099998</v>
      </c>
      <c r="K75" s="28">
        <v>116476737.484</v>
      </c>
      <c r="L75" s="28"/>
      <c r="M75" s="28">
        <v>-116476737.484</v>
      </c>
      <c r="N75" s="28">
        <v>117641504.85884</v>
      </c>
      <c r="O75" s="28"/>
      <c r="P75" s="28">
        <v>-117641504.85884</v>
      </c>
    </row>
    <row r="76" spans="1:16" ht="13.2" x14ac:dyDescent="0.25">
      <c r="A76" s="33" t="s">
        <v>127</v>
      </c>
      <c r="B76" s="34" t="s">
        <v>128</v>
      </c>
      <c r="C76" s="28">
        <v>139449290.38668001</v>
      </c>
      <c r="D76" s="28">
        <v>134746641.36899999</v>
      </c>
      <c r="E76" s="28">
        <v>135006400.31</v>
      </c>
      <c r="F76" s="28"/>
      <c r="G76" s="28">
        <v>-135006400.31</v>
      </c>
      <c r="H76" s="28">
        <v>135887199.32499999</v>
      </c>
      <c r="I76" s="28"/>
      <c r="J76" s="28">
        <v>-135887199.32499999</v>
      </c>
      <c r="K76" s="28">
        <v>135301380.50799999</v>
      </c>
      <c r="L76" s="28"/>
      <c r="M76" s="28">
        <v>-135301380.50799999</v>
      </c>
      <c r="N76" s="28">
        <v>136654394.31308001</v>
      </c>
      <c r="O76" s="28"/>
      <c r="P76" s="28">
        <v>-136654394.31308001</v>
      </c>
    </row>
    <row r="77" spans="1:16" ht="13.2" x14ac:dyDescent="0.25">
      <c r="A77" s="31" t="s">
        <v>129</v>
      </c>
      <c r="B77" s="32" t="s">
        <v>130</v>
      </c>
      <c r="C77" s="28">
        <v>132842738.72457999</v>
      </c>
      <c r="D77" s="28">
        <v>166437621.77000001</v>
      </c>
      <c r="E77" s="28">
        <v>168539242.05500001</v>
      </c>
      <c r="F77" s="28"/>
      <c r="G77" s="28">
        <v>-168539242.05500001</v>
      </c>
      <c r="H77" s="28">
        <v>170440150.18700001</v>
      </c>
      <c r="I77" s="28"/>
      <c r="J77" s="28">
        <v>-170440150.18700001</v>
      </c>
      <c r="K77" s="28">
        <v>168801857.965</v>
      </c>
      <c r="L77" s="28"/>
      <c r="M77" s="28">
        <v>-168801857.965</v>
      </c>
      <c r="N77" s="28">
        <v>170489876.54464999</v>
      </c>
      <c r="O77" s="28"/>
      <c r="P77" s="28">
        <v>-170489876.54464999</v>
      </c>
    </row>
    <row r="78" spans="1:16" ht="13.2" x14ac:dyDescent="0.25">
      <c r="A78" s="33" t="s">
        <v>131</v>
      </c>
      <c r="B78" s="34" t="s">
        <v>132</v>
      </c>
      <c r="C78" s="28">
        <v>35662928.293119997</v>
      </c>
      <c r="D78" s="28">
        <v>38761676.463</v>
      </c>
      <c r="E78" s="28">
        <v>39517299.125</v>
      </c>
      <c r="F78" s="28"/>
      <c r="G78" s="28">
        <v>-39517299.125</v>
      </c>
      <c r="H78" s="28">
        <v>40553262.898999996</v>
      </c>
      <c r="I78" s="28"/>
      <c r="J78" s="28">
        <v>-40553262.898999996</v>
      </c>
      <c r="K78" s="28">
        <v>37878954.574000001</v>
      </c>
      <c r="L78" s="28"/>
      <c r="M78" s="28">
        <v>-37878954.574000001</v>
      </c>
      <c r="N78" s="28">
        <v>38257744.119740002</v>
      </c>
      <c r="O78" s="28"/>
      <c r="P78" s="28">
        <v>-38257744.119740002</v>
      </c>
    </row>
    <row r="79" spans="1:16" ht="13.2" x14ac:dyDescent="0.25">
      <c r="A79" s="33" t="s">
        <v>133</v>
      </c>
      <c r="B79" s="34" t="s">
        <v>134</v>
      </c>
      <c r="C79" s="28">
        <v>97179810.431459993</v>
      </c>
      <c r="D79" s="28">
        <v>127675945.30699998</v>
      </c>
      <c r="E79" s="28">
        <v>129021942.93000001</v>
      </c>
      <c r="F79" s="28"/>
      <c r="G79" s="28">
        <v>-129021942.93000001</v>
      </c>
      <c r="H79" s="28">
        <v>129886887.288</v>
      </c>
      <c r="I79" s="28"/>
      <c r="J79" s="28">
        <v>-129886887.288</v>
      </c>
      <c r="K79" s="28">
        <v>130922903.39100002</v>
      </c>
      <c r="L79" s="28"/>
      <c r="M79" s="28">
        <v>-130922903.39100002</v>
      </c>
      <c r="N79" s="28">
        <v>132232132.42490999</v>
      </c>
      <c r="O79" s="28"/>
      <c r="P79" s="28">
        <v>-132232132.42490999</v>
      </c>
    </row>
    <row r="80" spans="1:16" ht="13.2" x14ac:dyDescent="0.25">
      <c r="A80" s="31" t="s">
        <v>135</v>
      </c>
      <c r="B80" s="32" t="s">
        <v>136</v>
      </c>
      <c r="C80" s="28">
        <v>564841534.09267998</v>
      </c>
      <c r="D80" s="28">
        <v>584659046.81700003</v>
      </c>
      <c r="E80" s="28">
        <v>590513084.53999996</v>
      </c>
      <c r="F80" s="28"/>
      <c r="G80" s="28">
        <v>-590513084.53999996</v>
      </c>
      <c r="H80" s="28">
        <v>600106499.57099998</v>
      </c>
      <c r="I80" s="28"/>
      <c r="J80" s="28">
        <v>-600106499.57099998</v>
      </c>
      <c r="K80" s="28">
        <v>584612286.83000004</v>
      </c>
      <c r="L80" s="28"/>
      <c r="M80" s="28">
        <v>-584612286.83000004</v>
      </c>
      <c r="N80" s="28">
        <v>590458409.6983</v>
      </c>
      <c r="O80" s="28"/>
      <c r="P80" s="28">
        <v>-590458409.6983</v>
      </c>
    </row>
    <row r="81" spans="1:16" ht="13.2" x14ac:dyDescent="0.25">
      <c r="A81" s="33" t="s">
        <v>137</v>
      </c>
      <c r="B81" s="34" t="s">
        <v>138</v>
      </c>
      <c r="C81" s="28">
        <v>438685557.09267998</v>
      </c>
      <c r="D81" s="28">
        <v>454656246.81699997</v>
      </c>
      <c r="E81" s="28">
        <v>458176684.54000002</v>
      </c>
      <c r="F81" s="28"/>
      <c r="G81" s="28">
        <v>-458176684.54000002</v>
      </c>
      <c r="H81" s="28">
        <v>467192599.57100004</v>
      </c>
      <c r="I81" s="28"/>
      <c r="J81" s="28">
        <v>-467192599.57100004</v>
      </c>
      <c r="K81" s="28">
        <v>451033986.82999998</v>
      </c>
      <c r="L81" s="28"/>
      <c r="M81" s="28">
        <v>-451033986.82999998</v>
      </c>
      <c r="N81" s="28">
        <v>455544326.6983</v>
      </c>
      <c r="O81" s="28"/>
      <c r="P81" s="28">
        <v>-455544326.6983</v>
      </c>
    </row>
    <row r="82" spans="1:16" ht="13.2" x14ac:dyDescent="0.25">
      <c r="A82" s="33" t="s">
        <v>139</v>
      </c>
      <c r="B82" s="34" t="s">
        <v>140</v>
      </c>
      <c r="C82" s="28">
        <v>124738177</v>
      </c>
      <c r="D82" s="28">
        <v>128575100</v>
      </c>
      <c r="E82" s="28">
        <v>130900300</v>
      </c>
      <c r="F82" s="28"/>
      <c r="G82" s="28">
        <v>-130900300</v>
      </c>
      <c r="H82" s="28">
        <v>131470600</v>
      </c>
      <c r="I82" s="28"/>
      <c r="J82" s="28">
        <v>-131470600</v>
      </c>
      <c r="K82" s="28">
        <v>132127800</v>
      </c>
      <c r="L82" s="28"/>
      <c r="M82" s="28">
        <v>-132127800</v>
      </c>
      <c r="N82" s="28">
        <v>133449078</v>
      </c>
      <c r="O82" s="28"/>
      <c r="P82" s="28">
        <v>-133449078</v>
      </c>
    </row>
    <row r="83" spans="1:16" ht="13.2" x14ac:dyDescent="0.25">
      <c r="A83" s="33" t="s">
        <v>141</v>
      </c>
      <c r="B83" s="34" t="s">
        <v>142</v>
      </c>
      <c r="C83" s="28">
        <v>1417800</v>
      </c>
      <c r="D83" s="28">
        <v>1427700</v>
      </c>
      <c r="E83" s="28">
        <v>1436100</v>
      </c>
      <c r="F83" s="28"/>
      <c r="G83" s="28">
        <v>-1436100</v>
      </c>
      <c r="H83" s="28">
        <v>1443300</v>
      </c>
      <c r="I83" s="28"/>
      <c r="J83" s="28">
        <v>-1443300</v>
      </c>
      <c r="K83" s="28">
        <v>1450500</v>
      </c>
      <c r="L83" s="28"/>
      <c r="M83" s="28">
        <v>-1450500</v>
      </c>
      <c r="N83" s="28">
        <v>1465005</v>
      </c>
      <c r="O83" s="28"/>
      <c r="P83" s="28">
        <v>-1465005</v>
      </c>
    </row>
    <row r="84" spans="1:16" ht="13.2" x14ac:dyDescent="0.25">
      <c r="A84" s="31" t="s">
        <v>143</v>
      </c>
      <c r="B84" s="32" t="s">
        <v>144</v>
      </c>
      <c r="C84" s="28">
        <v>392857607.71851999</v>
      </c>
      <c r="D84" s="28">
        <v>430498442.34399998</v>
      </c>
      <c r="E84" s="28">
        <v>424957068.35000002</v>
      </c>
      <c r="F84" s="28"/>
      <c r="G84" s="28">
        <v>-424957068.35000002</v>
      </c>
      <c r="H84" s="28">
        <v>426919344.22000003</v>
      </c>
      <c r="I84" s="28"/>
      <c r="J84" s="28">
        <v>-426919344.22000003</v>
      </c>
      <c r="K84" s="28">
        <v>428316522.33200002</v>
      </c>
      <c r="L84" s="28"/>
      <c r="M84" s="28">
        <v>-428316522.33200002</v>
      </c>
      <c r="N84" s="28">
        <v>432599687.55532002</v>
      </c>
      <c r="O84" s="28"/>
      <c r="P84" s="28">
        <v>-432599687.55532002</v>
      </c>
    </row>
    <row r="85" spans="1:16" ht="13.2" x14ac:dyDescent="0.25">
      <c r="A85" s="33" t="s">
        <v>145</v>
      </c>
      <c r="B85" s="34" t="s">
        <v>144</v>
      </c>
      <c r="C85" s="28">
        <v>392857607.71851999</v>
      </c>
      <c r="D85" s="28">
        <v>430498442.34399998</v>
      </c>
      <c r="E85" s="28">
        <v>424957068.35000002</v>
      </c>
      <c r="F85" s="28"/>
      <c r="G85" s="28">
        <v>-424957068.35000002</v>
      </c>
      <c r="H85" s="28">
        <v>426919344.22000003</v>
      </c>
      <c r="I85" s="28"/>
      <c r="J85" s="28">
        <v>-426919344.22000003</v>
      </c>
      <c r="K85" s="28">
        <v>428316522.33200002</v>
      </c>
      <c r="L85" s="28"/>
      <c r="M85" s="28">
        <v>-428316522.33200002</v>
      </c>
      <c r="N85" s="28">
        <v>432599687.55532002</v>
      </c>
      <c r="O85" s="28"/>
      <c r="P85" s="28">
        <v>-432599687.55532002</v>
      </c>
    </row>
    <row r="86" spans="1:16" ht="13.2" x14ac:dyDescent="0.25">
      <c r="A86" s="29" t="s">
        <v>146</v>
      </c>
      <c r="B86" s="30" t="s">
        <v>147</v>
      </c>
      <c r="C86" s="28">
        <v>7907249974.8117199</v>
      </c>
      <c r="D86" s="28">
        <v>8645082925.4850006</v>
      </c>
      <c r="E86" s="28">
        <v>9129851480.6749992</v>
      </c>
      <c r="F86" s="28">
        <v>9150650</v>
      </c>
      <c r="G86" s="28">
        <v>-9120700830.6749992</v>
      </c>
      <c r="H86" s="28">
        <v>9163815125.2700005</v>
      </c>
      <c r="I86" s="28">
        <v>9196700</v>
      </c>
      <c r="J86" s="28">
        <v>-9154618425.2700005</v>
      </c>
      <c r="K86" s="28">
        <v>9266283294.2660007</v>
      </c>
      <c r="L86" s="28">
        <v>9333650</v>
      </c>
      <c r="M86" s="28">
        <v>-9256949644.2660007</v>
      </c>
      <c r="N86" s="28">
        <v>9358946127.2086601</v>
      </c>
      <c r="O86" s="28">
        <v>9427000</v>
      </c>
      <c r="P86" s="28">
        <v>-9349519127.2086601</v>
      </c>
    </row>
    <row r="87" spans="1:16" ht="13.2" x14ac:dyDescent="0.25">
      <c r="A87" s="31" t="s">
        <v>148</v>
      </c>
      <c r="B87" s="32" t="s">
        <v>149</v>
      </c>
      <c r="C87" s="28">
        <v>959741687.77963996</v>
      </c>
      <c r="D87" s="28">
        <v>1030506198.7459999</v>
      </c>
      <c r="E87" s="28">
        <v>1035087498.6050001</v>
      </c>
      <c r="F87" s="28"/>
      <c r="G87" s="28">
        <v>-1035087498.6050001</v>
      </c>
      <c r="H87" s="28">
        <v>1055348747.072</v>
      </c>
      <c r="I87" s="28"/>
      <c r="J87" s="28">
        <v>-1055348747.072</v>
      </c>
      <c r="K87" s="28">
        <v>1076619903.849</v>
      </c>
      <c r="L87" s="28"/>
      <c r="M87" s="28">
        <v>-1076619903.849</v>
      </c>
      <c r="N87" s="28">
        <v>1087386102.88749</v>
      </c>
      <c r="O87" s="28"/>
      <c r="P87" s="28">
        <v>-1087386102.88749</v>
      </c>
    </row>
    <row r="88" spans="1:16" ht="13.2" x14ac:dyDescent="0.25">
      <c r="A88" s="33" t="s">
        <v>150</v>
      </c>
      <c r="B88" s="34" t="s">
        <v>151</v>
      </c>
      <c r="C88" s="28">
        <v>733932483.99354005</v>
      </c>
      <c r="D88" s="28">
        <v>765944965.89400005</v>
      </c>
      <c r="E88" s="28">
        <v>763944594.14499998</v>
      </c>
      <c r="F88" s="28"/>
      <c r="G88" s="28">
        <v>-763944594.14499998</v>
      </c>
      <c r="H88" s="28">
        <v>775315327.16400003</v>
      </c>
      <c r="I88" s="28"/>
      <c r="J88" s="28">
        <v>-775315327.16400003</v>
      </c>
      <c r="K88" s="28">
        <v>790960591.21000004</v>
      </c>
      <c r="L88" s="28"/>
      <c r="M88" s="28">
        <v>-790960591.21000004</v>
      </c>
      <c r="N88" s="28">
        <v>798870197.1221</v>
      </c>
      <c r="O88" s="28"/>
      <c r="P88" s="28">
        <v>-798870197.1221</v>
      </c>
    </row>
    <row r="89" spans="1:16" ht="13.2" x14ac:dyDescent="0.25">
      <c r="A89" s="33" t="s">
        <v>152</v>
      </c>
      <c r="B89" s="34" t="s">
        <v>153</v>
      </c>
      <c r="C89" s="28">
        <v>225809203.7861</v>
      </c>
      <c r="D89" s="28">
        <v>264561232.852</v>
      </c>
      <c r="E89" s="28">
        <v>271142904.45999998</v>
      </c>
      <c r="F89" s="28"/>
      <c r="G89" s="28">
        <v>-271142904.45999998</v>
      </c>
      <c r="H89" s="28">
        <v>280033419.90799999</v>
      </c>
      <c r="I89" s="28"/>
      <c r="J89" s="28">
        <v>-280033419.90799999</v>
      </c>
      <c r="K89" s="28">
        <v>285659312.639</v>
      </c>
      <c r="L89" s="28"/>
      <c r="M89" s="28">
        <v>-285659312.639</v>
      </c>
      <c r="N89" s="28">
        <v>288515905.76538998</v>
      </c>
      <c r="O89" s="28"/>
      <c r="P89" s="28">
        <v>-288515905.76538998</v>
      </c>
    </row>
    <row r="90" spans="1:16" ht="13.2" x14ac:dyDescent="0.25">
      <c r="A90" s="31" t="s">
        <v>154</v>
      </c>
      <c r="B90" s="32" t="s">
        <v>155</v>
      </c>
      <c r="C90" s="28">
        <v>2289292474.8540001</v>
      </c>
      <c r="D90" s="28">
        <v>2384591484.9970002</v>
      </c>
      <c r="E90" s="28">
        <v>2434249719.5100002</v>
      </c>
      <c r="F90" s="28"/>
      <c r="G90" s="28">
        <v>-2434249719.5100002</v>
      </c>
      <c r="H90" s="28">
        <v>2477734223.7979999</v>
      </c>
      <c r="I90" s="28"/>
      <c r="J90" s="28">
        <v>-2477734223.7979999</v>
      </c>
      <c r="K90" s="28">
        <v>2525002978.816</v>
      </c>
      <c r="L90" s="28"/>
      <c r="M90" s="28">
        <v>-2525002978.816</v>
      </c>
      <c r="N90" s="28">
        <v>2550253008.6041598</v>
      </c>
      <c r="O90" s="28"/>
      <c r="P90" s="28">
        <v>-2550253008.6041598</v>
      </c>
    </row>
    <row r="91" spans="1:16" ht="13.2" x14ac:dyDescent="0.25">
      <c r="A91" s="33" t="s">
        <v>156</v>
      </c>
      <c r="B91" s="34" t="s">
        <v>157</v>
      </c>
      <c r="C91" s="28">
        <v>819300318.08664</v>
      </c>
      <c r="D91" s="28">
        <v>837394550.32099998</v>
      </c>
      <c r="E91" s="28">
        <v>856852628.89999998</v>
      </c>
      <c r="F91" s="28"/>
      <c r="G91" s="28">
        <v>-856852628.89999998</v>
      </c>
      <c r="H91" s="28">
        <v>870723679.62</v>
      </c>
      <c r="I91" s="28"/>
      <c r="J91" s="28">
        <v>-870723679.62</v>
      </c>
      <c r="K91" s="28">
        <v>886894848.58000004</v>
      </c>
      <c r="L91" s="28"/>
      <c r="M91" s="28">
        <v>-886894848.58000004</v>
      </c>
      <c r="N91" s="28">
        <v>895763797.06579995</v>
      </c>
      <c r="O91" s="28"/>
      <c r="P91" s="28">
        <v>-895763797.06579995</v>
      </c>
    </row>
    <row r="92" spans="1:16" ht="13.2" x14ac:dyDescent="0.25">
      <c r="A92" s="33" t="s">
        <v>158</v>
      </c>
      <c r="B92" s="34" t="s">
        <v>159</v>
      </c>
      <c r="C92" s="28">
        <v>831416772.30208004</v>
      </c>
      <c r="D92" s="28">
        <v>870411770.551</v>
      </c>
      <c r="E92" s="28">
        <v>886627803.91999996</v>
      </c>
      <c r="F92" s="28"/>
      <c r="G92" s="28">
        <v>-886627803.91999996</v>
      </c>
      <c r="H92" s="28">
        <v>903728374.81599998</v>
      </c>
      <c r="I92" s="28"/>
      <c r="J92" s="28">
        <v>-903728374.81599998</v>
      </c>
      <c r="K92" s="28">
        <v>921610899.61099994</v>
      </c>
      <c r="L92" s="28"/>
      <c r="M92" s="28">
        <v>-921610899.61099994</v>
      </c>
      <c r="N92" s="28">
        <v>930827008.60711002</v>
      </c>
      <c r="O92" s="28"/>
      <c r="P92" s="28">
        <v>-930827008.60711002</v>
      </c>
    </row>
    <row r="93" spans="1:16" ht="13.2" x14ac:dyDescent="0.25">
      <c r="A93" s="33" t="s">
        <v>160</v>
      </c>
      <c r="B93" s="34" t="s">
        <v>161</v>
      </c>
      <c r="C93" s="28">
        <v>638575384.46528006</v>
      </c>
      <c r="D93" s="28">
        <v>676785164.125</v>
      </c>
      <c r="E93" s="28">
        <v>690769286.69000006</v>
      </c>
      <c r="F93" s="28"/>
      <c r="G93" s="28">
        <v>-690769286.69000006</v>
      </c>
      <c r="H93" s="28">
        <v>703282169.36199999</v>
      </c>
      <c r="I93" s="28"/>
      <c r="J93" s="28">
        <v>-703282169.36199999</v>
      </c>
      <c r="K93" s="28">
        <v>716497230.625</v>
      </c>
      <c r="L93" s="28"/>
      <c r="M93" s="28">
        <v>-716497230.625</v>
      </c>
      <c r="N93" s="28">
        <v>723662202.93124998</v>
      </c>
      <c r="O93" s="28"/>
      <c r="P93" s="28">
        <v>-723662202.93124998</v>
      </c>
    </row>
    <row r="94" spans="1:16" ht="13.2" x14ac:dyDescent="0.25">
      <c r="A94" s="31" t="s">
        <v>162</v>
      </c>
      <c r="B94" s="32" t="s">
        <v>163</v>
      </c>
      <c r="C94" s="28">
        <v>3115340687.5827799</v>
      </c>
      <c r="D94" s="28">
        <v>3370209288.125</v>
      </c>
      <c r="E94" s="28">
        <v>3542616164.6900001</v>
      </c>
      <c r="F94" s="28"/>
      <c r="G94" s="28">
        <v>-3542616164.6900001</v>
      </c>
      <c r="H94" s="28">
        <v>3546871759.362</v>
      </c>
      <c r="I94" s="28"/>
      <c r="J94" s="28">
        <v>-3546871759.362</v>
      </c>
      <c r="K94" s="28">
        <v>3586360976.625</v>
      </c>
      <c r="L94" s="28"/>
      <c r="M94" s="28">
        <v>-3586360976.625</v>
      </c>
      <c r="N94" s="28">
        <v>3622224586.3912501</v>
      </c>
      <c r="O94" s="28"/>
      <c r="P94" s="28">
        <v>-3622224586.3912501</v>
      </c>
    </row>
    <row r="95" spans="1:16" ht="13.2" x14ac:dyDescent="0.25">
      <c r="A95" s="33" t="s">
        <v>164</v>
      </c>
      <c r="B95" s="34" t="s">
        <v>163</v>
      </c>
      <c r="C95" s="28">
        <v>3115340687.5827799</v>
      </c>
      <c r="D95" s="28">
        <v>3370209288.125</v>
      </c>
      <c r="E95" s="28">
        <v>3542616164.6900001</v>
      </c>
      <c r="F95" s="28"/>
      <c r="G95" s="28">
        <v>-3542616164.6900001</v>
      </c>
      <c r="H95" s="28">
        <v>3546871759.362</v>
      </c>
      <c r="I95" s="28"/>
      <c r="J95" s="28">
        <v>-3546871759.362</v>
      </c>
      <c r="K95" s="28">
        <v>3586360976.625</v>
      </c>
      <c r="L95" s="28"/>
      <c r="M95" s="28">
        <v>-3586360976.625</v>
      </c>
      <c r="N95" s="28">
        <v>3622224586.3912501</v>
      </c>
      <c r="O95" s="28"/>
      <c r="P95" s="28">
        <v>-3622224586.3912501</v>
      </c>
    </row>
    <row r="96" spans="1:16" ht="13.2" x14ac:dyDescent="0.25">
      <c r="A96" s="31" t="s">
        <v>165</v>
      </c>
      <c r="B96" s="32" t="s">
        <v>166</v>
      </c>
      <c r="C96" s="28">
        <v>1490817389.8917</v>
      </c>
      <c r="D96" s="28">
        <v>1800044350.7650001</v>
      </c>
      <c r="E96" s="28">
        <v>2055318028.4100001</v>
      </c>
      <c r="F96" s="28">
        <v>9150650</v>
      </c>
      <c r="G96" s="28">
        <v>-2046167378.4100001</v>
      </c>
      <c r="H96" s="28">
        <v>2021073173.1299999</v>
      </c>
      <c r="I96" s="28">
        <v>9196700</v>
      </c>
      <c r="J96" s="28">
        <v>-2011876473.1299999</v>
      </c>
      <c r="K96" s="28">
        <v>2015055446.0039999</v>
      </c>
      <c r="L96" s="28">
        <v>9333650</v>
      </c>
      <c r="M96" s="28">
        <v>-2005721796.0039997</v>
      </c>
      <c r="N96" s="28">
        <v>2035206000.46404</v>
      </c>
      <c r="O96" s="28">
        <v>9427000</v>
      </c>
      <c r="P96" s="28">
        <v>-2025779000.46404</v>
      </c>
    </row>
    <row r="97" spans="1:16" ht="13.2" x14ac:dyDescent="0.25">
      <c r="A97" s="33" t="s">
        <v>167</v>
      </c>
      <c r="B97" s="34" t="s">
        <v>168</v>
      </c>
      <c r="C97" s="28">
        <v>2955051.2714800001</v>
      </c>
      <c r="D97" s="28">
        <v>2948162.9670000002</v>
      </c>
      <c r="E97" s="28">
        <v>2902498.97</v>
      </c>
      <c r="F97" s="28"/>
      <c r="G97" s="28">
        <v>-2902498.97</v>
      </c>
      <c r="H97" s="28">
        <v>2826038.0189999999</v>
      </c>
      <c r="I97" s="28"/>
      <c r="J97" s="28">
        <v>-2826038.0189999999</v>
      </c>
      <c r="K97" s="28">
        <v>2760519.321</v>
      </c>
      <c r="L97" s="28"/>
      <c r="M97" s="28">
        <v>-2760519.321</v>
      </c>
      <c r="N97" s="28">
        <v>2788124.5142100002</v>
      </c>
      <c r="O97" s="28"/>
      <c r="P97" s="28">
        <v>-2788124.5142100002</v>
      </c>
    </row>
    <row r="98" spans="1:16" ht="13.2" x14ac:dyDescent="0.25">
      <c r="A98" s="33" t="s">
        <v>169</v>
      </c>
      <c r="B98" s="34" t="s">
        <v>170</v>
      </c>
      <c r="C98" s="28">
        <v>2865351.9162900001</v>
      </c>
      <c r="D98" s="28">
        <v>2931208.1</v>
      </c>
      <c r="E98" s="28">
        <v>3000695.2</v>
      </c>
      <c r="F98" s="28"/>
      <c r="G98" s="28">
        <v>-3000695.2</v>
      </c>
      <c r="H98" s="28">
        <v>3011608.8</v>
      </c>
      <c r="I98" s="28"/>
      <c r="J98" s="28">
        <v>-3011608.8</v>
      </c>
      <c r="K98" s="28">
        <v>3028730.7</v>
      </c>
      <c r="L98" s="28"/>
      <c r="M98" s="28">
        <v>-3028730.7</v>
      </c>
      <c r="N98" s="28">
        <v>3059018.0070000002</v>
      </c>
      <c r="O98" s="28"/>
      <c r="P98" s="28">
        <v>-3059018.0070000002</v>
      </c>
    </row>
    <row r="99" spans="1:16" ht="13.2" x14ac:dyDescent="0.25">
      <c r="A99" s="33" t="s">
        <v>171</v>
      </c>
      <c r="B99" s="34" t="s">
        <v>172</v>
      </c>
      <c r="C99" s="28">
        <v>17795788.60385</v>
      </c>
      <c r="D99" s="28">
        <v>18637858.908</v>
      </c>
      <c r="E99" s="28">
        <v>18895929.855</v>
      </c>
      <c r="F99" s="28"/>
      <c r="G99" s="28">
        <v>-18895929.855</v>
      </c>
      <c r="H99" s="28">
        <v>19025068.519000001</v>
      </c>
      <c r="I99" s="28"/>
      <c r="J99" s="28">
        <v>-19025068.519000001</v>
      </c>
      <c r="K99" s="28">
        <v>19177754.320999999</v>
      </c>
      <c r="L99" s="28"/>
      <c r="M99" s="28">
        <v>-19177754.320999999</v>
      </c>
      <c r="N99" s="28">
        <v>19369531.864209998</v>
      </c>
      <c r="O99" s="28"/>
      <c r="P99" s="28">
        <v>-19369531.864209998</v>
      </c>
    </row>
    <row r="100" spans="1:16" ht="13.2" x14ac:dyDescent="0.25">
      <c r="A100" s="33" t="s">
        <v>173</v>
      </c>
      <c r="B100" s="34" t="s">
        <v>174</v>
      </c>
      <c r="C100" s="28">
        <v>405139968.11812001</v>
      </c>
      <c r="D100" s="28">
        <v>523894260.25199997</v>
      </c>
      <c r="E100" s="28">
        <v>651233470.25999999</v>
      </c>
      <c r="F100" s="28"/>
      <c r="G100" s="28">
        <v>-651233470.25999999</v>
      </c>
      <c r="H100" s="28">
        <v>624532710.10800004</v>
      </c>
      <c r="I100" s="28"/>
      <c r="J100" s="28">
        <v>-624532710.10800004</v>
      </c>
      <c r="K100" s="28">
        <v>614909250.43900001</v>
      </c>
      <c r="L100" s="28"/>
      <c r="M100" s="28">
        <v>-614909250.43900001</v>
      </c>
      <c r="N100" s="28">
        <v>621058342.94339001</v>
      </c>
      <c r="O100" s="28"/>
      <c r="P100" s="28">
        <v>-621058342.94339001</v>
      </c>
    </row>
    <row r="101" spans="1:16" ht="13.2" x14ac:dyDescent="0.25">
      <c r="A101" s="33" t="s">
        <v>175</v>
      </c>
      <c r="B101" s="34" t="s">
        <v>176</v>
      </c>
      <c r="C101" s="28">
        <v>2100626.77</v>
      </c>
      <c r="D101" s="28">
        <v>1073300</v>
      </c>
      <c r="E101" s="28">
        <v>1079700</v>
      </c>
      <c r="F101" s="28"/>
      <c r="G101" s="28">
        <v>-1079700</v>
      </c>
      <c r="H101" s="28">
        <v>1085000</v>
      </c>
      <c r="I101" s="28"/>
      <c r="J101" s="28">
        <v>-1085000</v>
      </c>
      <c r="K101" s="28">
        <v>1090500</v>
      </c>
      <c r="L101" s="28"/>
      <c r="M101" s="28">
        <v>-1090500</v>
      </c>
      <c r="N101" s="28">
        <v>1101405</v>
      </c>
      <c r="O101" s="28"/>
      <c r="P101" s="28">
        <v>-1101405</v>
      </c>
    </row>
    <row r="102" spans="1:16" ht="13.2" x14ac:dyDescent="0.25">
      <c r="A102" s="33" t="s">
        <v>177</v>
      </c>
      <c r="B102" s="34" t="s">
        <v>178</v>
      </c>
      <c r="C102" s="28">
        <v>75446597.723240003</v>
      </c>
      <c r="D102" s="28">
        <v>113521514.223</v>
      </c>
      <c r="E102" s="28">
        <v>152294866.69</v>
      </c>
      <c r="F102" s="28"/>
      <c r="G102" s="28">
        <v>-152294866.69</v>
      </c>
      <c r="H102" s="28">
        <v>145394608.33399999</v>
      </c>
      <c r="I102" s="28"/>
      <c r="J102" s="28">
        <v>-145394608.33399999</v>
      </c>
      <c r="K102" s="28">
        <v>142406710.40599999</v>
      </c>
      <c r="L102" s="28"/>
      <c r="M102" s="28">
        <v>-142406710.40599999</v>
      </c>
      <c r="N102" s="28">
        <v>143830777.51006001</v>
      </c>
      <c r="O102" s="28"/>
      <c r="P102" s="28">
        <v>-143830777.51006001</v>
      </c>
    </row>
    <row r="103" spans="1:16" ht="13.2" x14ac:dyDescent="0.25">
      <c r="A103" s="33" t="s">
        <v>179</v>
      </c>
      <c r="B103" s="34" t="s">
        <v>180</v>
      </c>
      <c r="C103" s="28">
        <v>3884998.3138600001</v>
      </c>
      <c r="D103" s="28">
        <v>4017598.1090000002</v>
      </c>
      <c r="E103" s="28">
        <v>4037710.1949999998</v>
      </c>
      <c r="F103" s="28"/>
      <c r="G103" s="28">
        <v>-4037710.1949999998</v>
      </c>
      <c r="H103" s="28">
        <v>3977268.324</v>
      </c>
      <c r="I103" s="28"/>
      <c r="J103" s="28">
        <v>-3977268.324</v>
      </c>
      <c r="K103" s="28">
        <v>4021435.3160000001</v>
      </c>
      <c r="L103" s="28"/>
      <c r="M103" s="28">
        <v>-4021435.3160000001</v>
      </c>
      <c r="N103" s="28">
        <v>4061649.66916</v>
      </c>
      <c r="O103" s="28"/>
      <c r="P103" s="28">
        <v>-4061649.66916</v>
      </c>
    </row>
    <row r="104" spans="1:16" ht="13.2" x14ac:dyDescent="0.25">
      <c r="A104" s="33" t="s">
        <v>181</v>
      </c>
      <c r="B104" s="34" t="s">
        <v>182</v>
      </c>
      <c r="C104" s="28">
        <v>51146275.313830003</v>
      </c>
      <c r="D104" s="28">
        <v>88549949.116999999</v>
      </c>
      <c r="E104" s="28">
        <v>131035184.34999999</v>
      </c>
      <c r="F104" s="28"/>
      <c r="G104" s="28">
        <v>-131035184.34999999</v>
      </c>
      <c r="H104" s="28">
        <v>124508825.83</v>
      </c>
      <c r="I104" s="28"/>
      <c r="J104" s="28">
        <v>-124508825.83</v>
      </c>
      <c r="K104" s="28">
        <v>120530271.47</v>
      </c>
      <c r="L104" s="28"/>
      <c r="M104" s="28">
        <v>-120530271.47</v>
      </c>
      <c r="N104" s="28">
        <v>121735574.1847</v>
      </c>
      <c r="O104" s="28"/>
      <c r="P104" s="28">
        <v>-121735574.1847</v>
      </c>
    </row>
    <row r="105" spans="1:16" ht="13.2" x14ac:dyDescent="0.25">
      <c r="A105" s="33" t="s">
        <v>183</v>
      </c>
      <c r="B105" s="34" t="s">
        <v>184</v>
      </c>
      <c r="C105" s="28">
        <v>179718619.87272</v>
      </c>
      <c r="D105" s="28">
        <v>202013182.62900001</v>
      </c>
      <c r="E105" s="28">
        <v>226101719.31</v>
      </c>
      <c r="F105" s="28"/>
      <c r="G105" s="28">
        <v>-226101719.31</v>
      </c>
      <c r="H105" s="28">
        <v>225500888.278</v>
      </c>
      <c r="I105" s="28"/>
      <c r="J105" s="28">
        <v>-225500888.278</v>
      </c>
      <c r="K105" s="28">
        <v>226863839.63499999</v>
      </c>
      <c r="L105" s="28"/>
      <c r="M105" s="28">
        <v>-226863839.63499999</v>
      </c>
      <c r="N105" s="28">
        <v>229132478.03134999</v>
      </c>
      <c r="O105" s="28"/>
      <c r="P105" s="28">
        <v>-229132478.03134999</v>
      </c>
    </row>
    <row r="106" spans="1:16" ht="13.2" x14ac:dyDescent="0.25">
      <c r="A106" s="35" t="s">
        <v>185</v>
      </c>
      <c r="B106" s="34" t="s">
        <v>186</v>
      </c>
      <c r="C106" s="28">
        <v>122051051.82057001</v>
      </c>
      <c r="D106" s="28">
        <v>137545792.28099999</v>
      </c>
      <c r="E106" s="28">
        <v>158883700.64500001</v>
      </c>
      <c r="F106" s="28">
        <v>9150650</v>
      </c>
      <c r="G106" s="28">
        <v>-149733050.64500001</v>
      </c>
      <c r="H106" s="28">
        <v>155192711.16800001</v>
      </c>
      <c r="I106" s="28">
        <v>9196700</v>
      </c>
      <c r="J106" s="28">
        <v>-145996011.16800001</v>
      </c>
      <c r="K106" s="28">
        <v>154598222.81200001</v>
      </c>
      <c r="L106" s="28">
        <v>9333650</v>
      </c>
      <c r="M106" s="28">
        <v>-145264572.81200001</v>
      </c>
      <c r="N106" s="28">
        <v>156144205.04012001</v>
      </c>
      <c r="O106" s="28">
        <v>9427000</v>
      </c>
      <c r="P106" s="28">
        <v>-146717205.04012001</v>
      </c>
    </row>
    <row r="107" spans="1:16" ht="13.2" x14ac:dyDescent="0.25">
      <c r="A107" s="36" t="s">
        <v>187</v>
      </c>
      <c r="B107" s="37" t="s">
        <v>188</v>
      </c>
      <c r="C107" s="28"/>
      <c r="D107" s="28">
        <v>495733.40700000001</v>
      </c>
      <c r="E107" s="28">
        <v>492394.614</v>
      </c>
      <c r="F107" s="28"/>
      <c r="G107" s="28">
        <v>-492394.614</v>
      </c>
      <c r="H107" s="28">
        <v>489799.63199999998</v>
      </c>
      <c r="I107" s="28"/>
      <c r="J107" s="28">
        <v>-489799.63199999998</v>
      </c>
      <c r="K107" s="28">
        <v>489799.63199999998</v>
      </c>
      <c r="L107" s="28"/>
      <c r="M107" s="28">
        <v>-489799.63199999998</v>
      </c>
      <c r="N107" s="28">
        <v>494697.62832000002</v>
      </c>
      <c r="O107" s="28"/>
      <c r="P107" s="28">
        <v>-494697.62832000002</v>
      </c>
    </row>
    <row r="108" spans="1:16" ht="13.2" x14ac:dyDescent="0.25">
      <c r="A108" s="36" t="s">
        <v>189</v>
      </c>
      <c r="B108" s="37" t="s">
        <v>190</v>
      </c>
      <c r="C108" s="28"/>
      <c r="D108" s="28"/>
      <c r="E108" s="28">
        <v>2209036.2540000002</v>
      </c>
      <c r="F108" s="28"/>
      <c r="G108" s="28">
        <v>-2209036.2540000002</v>
      </c>
      <c r="H108" s="28">
        <v>2795584.4559999998</v>
      </c>
      <c r="I108" s="28"/>
      <c r="J108" s="28">
        <v>-2795584.4559999998</v>
      </c>
      <c r="K108" s="28">
        <v>3433984.4559999998</v>
      </c>
      <c r="L108" s="28"/>
      <c r="M108" s="28">
        <v>-3433984.4559999998</v>
      </c>
      <c r="N108" s="28">
        <v>3468324.3005599999</v>
      </c>
      <c r="O108" s="28"/>
      <c r="P108" s="28">
        <v>-3468324.3005599999</v>
      </c>
    </row>
    <row r="109" spans="1:16" ht="13.2" x14ac:dyDescent="0.25">
      <c r="A109" s="36" t="s">
        <v>191</v>
      </c>
      <c r="B109" s="37" t="s">
        <v>192</v>
      </c>
      <c r="C109" s="28">
        <v>328.6</v>
      </c>
      <c r="D109" s="28">
        <v>529617.98100000003</v>
      </c>
      <c r="E109" s="28">
        <v>536220.375</v>
      </c>
      <c r="F109" s="28"/>
      <c r="G109" s="28">
        <v>-536220.375</v>
      </c>
      <c r="H109" s="28">
        <v>526802.36</v>
      </c>
      <c r="I109" s="28"/>
      <c r="J109" s="28">
        <v>-526802.36</v>
      </c>
      <c r="K109" s="28">
        <v>526790.65599999996</v>
      </c>
      <c r="L109" s="28"/>
      <c r="M109" s="28">
        <v>-526790.65599999996</v>
      </c>
      <c r="N109" s="28">
        <v>532058.56255999999</v>
      </c>
      <c r="O109" s="28"/>
      <c r="P109" s="28">
        <v>-532058.56255999999</v>
      </c>
    </row>
    <row r="110" spans="1:16" ht="13.2" x14ac:dyDescent="0.25">
      <c r="A110" s="36" t="s">
        <v>193</v>
      </c>
      <c r="B110" s="37" t="s">
        <v>194</v>
      </c>
      <c r="C110" s="28">
        <v>23965.114939999999</v>
      </c>
      <c r="D110" s="28">
        <v>60850.5</v>
      </c>
      <c r="E110" s="28">
        <v>61189.5</v>
      </c>
      <c r="F110" s="28"/>
      <c r="G110" s="28">
        <v>-61189.5</v>
      </c>
      <c r="H110" s="28">
        <v>60116</v>
      </c>
      <c r="I110" s="28"/>
      <c r="J110" s="28">
        <v>-60116</v>
      </c>
      <c r="K110" s="28">
        <v>60116</v>
      </c>
      <c r="L110" s="28"/>
      <c r="M110" s="28">
        <v>-60116</v>
      </c>
      <c r="N110" s="28">
        <v>60717.16</v>
      </c>
      <c r="O110" s="28"/>
      <c r="P110" s="28">
        <v>-60717.16</v>
      </c>
    </row>
    <row r="111" spans="1:16" ht="13.2" x14ac:dyDescent="0.25">
      <c r="A111" s="36" t="s">
        <v>195</v>
      </c>
      <c r="B111" s="37" t="s">
        <v>196</v>
      </c>
      <c r="C111" s="28">
        <v>101491.31226000001</v>
      </c>
      <c r="D111" s="28">
        <v>190207.89300000001</v>
      </c>
      <c r="E111" s="28">
        <v>242368.902</v>
      </c>
      <c r="F111" s="28"/>
      <c r="G111" s="28">
        <v>-242368.902</v>
      </c>
      <c r="H111" s="28">
        <v>239511.72</v>
      </c>
      <c r="I111" s="28"/>
      <c r="J111" s="28">
        <v>-239511.72</v>
      </c>
      <c r="K111" s="28">
        <v>255319.568</v>
      </c>
      <c r="L111" s="28"/>
      <c r="M111" s="28">
        <v>-255319.568</v>
      </c>
      <c r="N111" s="28">
        <v>257872.76368</v>
      </c>
      <c r="O111" s="28"/>
      <c r="P111" s="28">
        <v>-257872.76368</v>
      </c>
    </row>
    <row r="112" spans="1:16" ht="13.2" x14ac:dyDescent="0.25">
      <c r="A112" s="36" t="s">
        <v>197</v>
      </c>
      <c r="B112" s="37" t="s">
        <v>198</v>
      </c>
      <c r="C112" s="28">
        <v>12207052</v>
      </c>
      <c r="D112" s="28">
        <v>12607540.5</v>
      </c>
      <c r="E112" s="28">
        <v>13041976</v>
      </c>
      <c r="F112" s="28"/>
      <c r="G112" s="28">
        <v>-13041976</v>
      </c>
      <c r="H112" s="28">
        <v>12880044</v>
      </c>
      <c r="I112" s="28"/>
      <c r="J112" s="28">
        <v>-12880044</v>
      </c>
      <c r="K112" s="28">
        <v>12781653.5</v>
      </c>
      <c r="L112" s="28"/>
      <c r="M112" s="28">
        <v>-12781653.5</v>
      </c>
      <c r="N112" s="28">
        <v>12909470.035</v>
      </c>
      <c r="O112" s="28"/>
      <c r="P112" s="28">
        <v>-12909470.035</v>
      </c>
    </row>
    <row r="113" spans="1:16" ht="13.2" x14ac:dyDescent="0.25">
      <c r="A113" s="36" t="s">
        <v>199</v>
      </c>
      <c r="B113" s="37" t="s">
        <v>200</v>
      </c>
      <c r="C113" s="28">
        <v>604800</v>
      </c>
      <c r="D113" s="28">
        <v>585600</v>
      </c>
      <c r="E113" s="28">
        <v>587100</v>
      </c>
      <c r="F113" s="28"/>
      <c r="G113" s="28">
        <v>-587100</v>
      </c>
      <c r="H113" s="28">
        <v>596400</v>
      </c>
      <c r="I113" s="28"/>
      <c r="J113" s="28">
        <v>-596400</v>
      </c>
      <c r="K113" s="28">
        <v>605700</v>
      </c>
      <c r="L113" s="28"/>
      <c r="M113" s="28">
        <v>-605700</v>
      </c>
      <c r="N113" s="28">
        <v>611757</v>
      </c>
      <c r="O113" s="28"/>
      <c r="P113" s="28">
        <v>-611757</v>
      </c>
    </row>
    <row r="114" spans="1:16" ht="13.2" x14ac:dyDescent="0.25">
      <c r="A114" s="36" t="s">
        <v>201</v>
      </c>
      <c r="B114" s="37" t="s">
        <v>202</v>
      </c>
      <c r="C114" s="28">
        <v>9089970.8249999993</v>
      </c>
      <c r="D114" s="28">
        <v>9153900</v>
      </c>
      <c r="E114" s="28">
        <v>9150650</v>
      </c>
      <c r="F114" s="28">
        <v>9150650</v>
      </c>
      <c r="G114" s="28"/>
      <c r="H114" s="28">
        <v>9196700</v>
      </c>
      <c r="I114" s="28">
        <v>9196700</v>
      </c>
      <c r="J114" s="28"/>
      <c r="K114" s="28">
        <v>9333650</v>
      </c>
      <c r="L114" s="28">
        <v>9333650</v>
      </c>
      <c r="M114" s="28"/>
      <c r="N114" s="28">
        <v>9426986.5</v>
      </c>
      <c r="O114" s="28">
        <v>9427000</v>
      </c>
      <c r="P114" s="28">
        <v>13.5</v>
      </c>
    </row>
    <row r="115" spans="1:16" ht="13.2" x14ac:dyDescent="0.25">
      <c r="A115" s="36" t="s">
        <v>203</v>
      </c>
      <c r="B115" s="37" t="s">
        <v>204</v>
      </c>
      <c r="C115" s="28">
        <v>84986072.164000005</v>
      </c>
      <c r="D115" s="28">
        <v>80584672</v>
      </c>
      <c r="E115" s="28">
        <v>79199680</v>
      </c>
      <c r="F115" s="28"/>
      <c r="G115" s="28">
        <v>-79199680</v>
      </c>
      <c r="H115" s="28">
        <v>77806120</v>
      </c>
      <c r="I115" s="28"/>
      <c r="J115" s="28">
        <v>-77806120</v>
      </c>
      <c r="K115" s="28">
        <v>77976696</v>
      </c>
      <c r="L115" s="28"/>
      <c r="M115" s="28">
        <v>-77976696</v>
      </c>
      <c r="N115" s="28">
        <v>78756462.959999993</v>
      </c>
      <c r="O115" s="28"/>
      <c r="P115" s="28">
        <v>-78756462.959999993</v>
      </c>
    </row>
    <row r="116" spans="1:16" ht="13.2" x14ac:dyDescent="0.25">
      <c r="A116" s="36" t="s">
        <v>205</v>
      </c>
      <c r="B116" s="37" t="s">
        <v>202</v>
      </c>
      <c r="C116" s="28">
        <v>123723.4</v>
      </c>
      <c r="D116" s="28">
        <v>129860</v>
      </c>
      <c r="E116" s="28">
        <v>130600</v>
      </c>
      <c r="F116" s="28"/>
      <c r="G116" s="28">
        <v>-130600</v>
      </c>
      <c r="H116" s="28">
        <v>131260</v>
      </c>
      <c r="I116" s="28"/>
      <c r="J116" s="28">
        <v>-131260</v>
      </c>
      <c r="K116" s="28">
        <v>131920</v>
      </c>
      <c r="L116" s="28"/>
      <c r="M116" s="28">
        <v>-131920</v>
      </c>
      <c r="N116" s="28">
        <v>133239.20000000001</v>
      </c>
      <c r="O116" s="28"/>
      <c r="P116" s="28">
        <v>-133239.20000000001</v>
      </c>
    </row>
    <row r="117" spans="1:16" ht="13.2" x14ac:dyDescent="0.25">
      <c r="A117" s="36" t="s">
        <v>206</v>
      </c>
      <c r="B117" s="37" t="s">
        <v>207</v>
      </c>
      <c r="C117" s="28">
        <v>667022.53304999997</v>
      </c>
      <c r="D117" s="28">
        <v>643500</v>
      </c>
      <c r="E117" s="28">
        <v>589800</v>
      </c>
      <c r="F117" s="28"/>
      <c r="G117" s="28">
        <v>-589800</v>
      </c>
      <c r="H117" s="28">
        <v>710400</v>
      </c>
      <c r="I117" s="28"/>
      <c r="J117" s="28">
        <v>-710400</v>
      </c>
      <c r="K117" s="28">
        <v>811500</v>
      </c>
      <c r="L117" s="28"/>
      <c r="M117" s="28">
        <v>-811500</v>
      </c>
      <c r="N117" s="28">
        <v>819615</v>
      </c>
      <c r="O117" s="28"/>
      <c r="P117" s="28">
        <v>-819615</v>
      </c>
    </row>
    <row r="118" spans="1:16" ht="13.2" x14ac:dyDescent="0.25">
      <c r="A118" s="36" t="s">
        <v>467</v>
      </c>
      <c r="B118" s="37" t="s">
        <v>468</v>
      </c>
      <c r="C118" s="28">
        <v>2.0158200000000002</v>
      </c>
      <c r="D118" s="28"/>
      <c r="E118" s="28"/>
      <c r="F118" s="28"/>
      <c r="G118" s="28"/>
      <c r="H118" s="28"/>
      <c r="I118" s="28"/>
      <c r="J118" s="28"/>
      <c r="K118" s="28"/>
      <c r="L118" s="28"/>
      <c r="M118" s="28"/>
      <c r="N118" s="28"/>
      <c r="O118" s="28"/>
      <c r="P118" s="28"/>
    </row>
    <row r="119" spans="1:16" ht="13.2" x14ac:dyDescent="0.25">
      <c r="A119" s="36" t="s">
        <v>208</v>
      </c>
      <c r="B119" s="37" t="s">
        <v>209</v>
      </c>
      <c r="C119" s="28">
        <v>953290.78300000005</v>
      </c>
      <c r="D119" s="28">
        <v>16294310</v>
      </c>
      <c r="E119" s="28">
        <v>41572685</v>
      </c>
      <c r="F119" s="28"/>
      <c r="G119" s="28">
        <v>-41572685</v>
      </c>
      <c r="H119" s="28">
        <v>42077190</v>
      </c>
      <c r="I119" s="28"/>
      <c r="J119" s="28">
        <v>-42077190</v>
      </c>
      <c r="K119" s="28">
        <v>41768495</v>
      </c>
      <c r="L119" s="28"/>
      <c r="M119" s="28">
        <v>-41768495</v>
      </c>
      <c r="N119" s="28">
        <v>42186179.950000003</v>
      </c>
      <c r="O119" s="28"/>
      <c r="P119" s="28">
        <v>-42186179.950000003</v>
      </c>
    </row>
    <row r="120" spans="1:16" ht="13.2" x14ac:dyDescent="0.25">
      <c r="A120" s="36" t="s">
        <v>210</v>
      </c>
      <c r="B120" s="37" t="s">
        <v>211</v>
      </c>
      <c r="C120" s="28"/>
      <c r="D120" s="28"/>
      <c r="E120" s="28"/>
      <c r="F120" s="28"/>
      <c r="G120" s="28"/>
      <c r="H120" s="28">
        <v>1007783</v>
      </c>
      <c r="I120" s="28"/>
      <c r="J120" s="28">
        <v>-1007783</v>
      </c>
      <c r="K120" s="28">
        <v>2080098</v>
      </c>
      <c r="L120" s="28"/>
      <c r="M120" s="28">
        <v>-2080098</v>
      </c>
      <c r="N120" s="28">
        <v>2100898.98</v>
      </c>
      <c r="O120" s="28"/>
      <c r="P120" s="28">
        <v>-2100898.98</v>
      </c>
    </row>
    <row r="121" spans="1:16" ht="13.2" x14ac:dyDescent="0.25">
      <c r="A121" s="36" t="s">
        <v>494</v>
      </c>
      <c r="B121" s="37" t="s">
        <v>495</v>
      </c>
      <c r="C121" s="28">
        <v>13293333.0725</v>
      </c>
      <c r="D121" s="28">
        <v>16270000</v>
      </c>
      <c r="E121" s="28">
        <v>11070000</v>
      </c>
      <c r="F121" s="28"/>
      <c r="G121" s="28">
        <v>-11070000</v>
      </c>
      <c r="H121" s="28">
        <v>6675000</v>
      </c>
      <c r="I121" s="28"/>
      <c r="J121" s="28">
        <v>-6675000</v>
      </c>
      <c r="K121" s="28">
        <v>4342500</v>
      </c>
      <c r="L121" s="28"/>
      <c r="M121" s="28">
        <v>-4342500</v>
      </c>
      <c r="N121" s="28">
        <v>4385925</v>
      </c>
      <c r="O121" s="28"/>
      <c r="P121" s="28">
        <v>-4385925</v>
      </c>
    </row>
    <row r="122" spans="1:16" ht="13.2" x14ac:dyDescent="0.25">
      <c r="A122" s="33" t="s">
        <v>212</v>
      </c>
      <c r="B122" s="34" t="s">
        <v>213</v>
      </c>
      <c r="C122" s="28">
        <v>627713060.16773999</v>
      </c>
      <c r="D122" s="28">
        <v>704911524.17900002</v>
      </c>
      <c r="E122" s="28">
        <v>705852552.93499994</v>
      </c>
      <c r="F122" s="28"/>
      <c r="G122" s="28">
        <v>-705852552.93499994</v>
      </c>
      <c r="H122" s="28">
        <v>716018445.75</v>
      </c>
      <c r="I122" s="28"/>
      <c r="J122" s="28">
        <v>-716018445.75</v>
      </c>
      <c r="K122" s="28">
        <v>725668211.58399999</v>
      </c>
      <c r="L122" s="28"/>
      <c r="M122" s="28">
        <v>-725668211.58399999</v>
      </c>
      <c r="N122" s="28">
        <v>732924893.69983995</v>
      </c>
      <c r="O122" s="28"/>
      <c r="P122" s="28">
        <v>-732924893.69983995</v>
      </c>
    </row>
    <row r="123" spans="1:16" ht="13.2" x14ac:dyDescent="0.25">
      <c r="A123" s="31" t="s">
        <v>214</v>
      </c>
      <c r="B123" s="32" t="s">
        <v>215</v>
      </c>
      <c r="C123" s="28">
        <v>52057734.703599997</v>
      </c>
      <c r="D123" s="28">
        <v>59731602.851999998</v>
      </c>
      <c r="E123" s="28">
        <v>62580069.460000001</v>
      </c>
      <c r="F123" s="28"/>
      <c r="G123" s="28">
        <v>-62580069.460000001</v>
      </c>
      <c r="H123" s="28">
        <v>62787221.908</v>
      </c>
      <c r="I123" s="28"/>
      <c r="J123" s="28">
        <v>-62787221.908</v>
      </c>
      <c r="K123" s="28">
        <v>63243988.972000003</v>
      </c>
      <c r="L123" s="28"/>
      <c r="M123" s="28">
        <v>-63243988.972000003</v>
      </c>
      <c r="N123" s="28">
        <v>63876428.861720003</v>
      </c>
      <c r="O123" s="28"/>
      <c r="P123" s="28">
        <v>-63876428.861720003</v>
      </c>
    </row>
    <row r="124" spans="1:16" ht="13.2" x14ac:dyDescent="0.25">
      <c r="A124" s="33" t="s">
        <v>216</v>
      </c>
      <c r="B124" s="34" t="s">
        <v>217</v>
      </c>
      <c r="C124" s="28">
        <v>21099115.949999999</v>
      </c>
      <c r="D124" s="28">
        <v>23955300</v>
      </c>
      <c r="E124" s="28">
        <v>24085700</v>
      </c>
      <c r="F124" s="28"/>
      <c r="G124" s="28">
        <v>-24085700</v>
      </c>
      <c r="H124" s="28">
        <v>24319600</v>
      </c>
      <c r="I124" s="28"/>
      <c r="J124" s="28">
        <v>-24319600</v>
      </c>
      <c r="K124" s="28">
        <v>24555600</v>
      </c>
      <c r="L124" s="28"/>
      <c r="M124" s="28">
        <v>-24555600</v>
      </c>
      <c r="N124" s="28">
        <v>24801156</v>
      </c>
      <c r="O124" s="28"/>
      <c r="P124" s="28">
        <v>-24801156</v>
      </c>
    </row>
    <row r="125" spans="1:16" ht="13.2" x14ac:dyDescent="0.25">
      <c r="A125" s="33" t="s">
        <v>218</v>
      </c>
      <c r="B125" s="34" t="s">
        <v>219</v>
      </c>
      <c r="C125" s="28">
        <v>3464494.2143000001</v>
      </c>
      <c r="D125" s="28">
        <v>3691756.426</v>
      </c>
      <c r="E125" s="28">
        <v>3730922.23</v>
      </c>
      <c r="F125" s="28"/>
      <c r="G125" s="28">
        <v>-3730922.23</v>
      </c>
      <c r="H125" s="28">
        <v>3816068.4539999999</v>
      </c>
      <c r="I125" s="28"/>
      <c r="J125" s="28">
        <v>-3816068.4539999999</v>
      </c>
      <c r="K125" s="28">
        <v>3848381.986</v>
      </c>
      <c r="L125" s="28"/>
      <c r="M125" s="28">
        <v>-3848381.986</v>
      </c>
      <c r="N125" s="28">
        <v>3886865.8058600002</v>
      </c>
      <c r="O125" s="28"/>
      <c r="P125" s="28">
        <v>-3886865.8058600002</v>
      </c>
    </row>
    <row r="126" spans="1:16" ht="13.2" x14ac:dyDescent="0.25">
      <c r="A126" s="33" t="s">
        <v>220</v>
      </c>
      <c r="B126" s="34" t="s">
        <v>215</v>
      </c>
      <c r="C126" s="28">
        <v>27494124.539299998</v>
      </c>
      <c r="D126" s="28">
        <v>32084546.425999999</v>
      </c>
      <c r="E126" s="28">
        <v>34763447.229999997</v>
      </c>
      <c r="F126" s="28"/>
      <c r="G126" s="28">
        <v>-34763447.229999997</v>
      </c>
      <c r="H126" s="28">
        <v>34651553.454000004</v>
      </c>
      <c r="I126" s="28"/>
      <c r="J126" s="28">
        <v>-34651553.454000004</v>
      </c>
      <c r="K126" s="28">
        <v>34840006.986000001</v>
      </c>
      <c r="L126" s="28"/>
      <c r="M126" s="28">
        <v>-34840006.986000001</v>
      </c>
      <c r="N126" s="28">
        <v>35188407.055859998</v>
      </c>
      <c r="O126" s="28"/>
      <c r="P126" s="28">
        <v>-35188407.055859998</v>
      </c>
    </row>
    <row r="127" spans="1:16" ht="13.2" x14ac:dyDescent="0.25">
      <c r="A127" s="29" t="s">
        <v>221</v>
      </c>
      <c r="B127" s="30" t="s">
        <v>222</v>
      </c>
      <c r="C127" s="28">
        <v>713116745.19674003</v>
      </c>
      <c r="D127" s="28">
        <v>617065349.59800005</v>
      </c>
      <c r="E127" s="28">
        <v>630911253.44000006</v>
      </c>
      <c r="F127" s="28"/>
      <c r="G127" s="28">
        <v>-630911253.44000006</v>
      </c>
      <c r="H127" s="28">
        <v>623480848.94700003</v>
      </c>
      <c r="I127" s="28"/>
      <c r="J127" s="28">
        <v>-623480848.94700003</v>
      </c>
      <c r="K127" s="28">
        <v>626141863.472</v>
      </c>
      <c r="L127" s="28"/>
      <c r="M127" s="28">
        <v>-626141863.472</v>
      </c>
      <c r="N127" s="28">
        <v>632403282.10671997</v>
      </c>
      <c r="O127" s="28"/>
      <c r="P127" s="28">
        <v>-632403282.10671997</v>
      </c>
    </row>
    <row r="128" spans="1:16" ht="13.2" x14ac:dyDescent="0.25">
      <c r="A128" s="31" t="s">
        <v>223</v>
      </c>
      <c r="B128" s="32" t="s">
        <v>224</v>
      </c>
      <c r="C128" s="28">
        <v>159932890.93454</v>
      </c>
      <c r="D128" s="28">
        <v>163463734.20500001</v>
      </c>
      <c r="E128" s="28">
        <v>164984309.905</v>
      </c>
      <c r="F128" s="28"/>
      <c r="G128" s="28">
        <v>-164984309.905</v>
      </c>
      <c r="H128" s="28">
        <v>166568769.65599999</v>
      </c>
      <c r="I128" s="28"/>
      <c r="J128" s="28">
        <v>-166568769.65599999</v>
      </c>
      <c r="K128" s="28">
        <v>168073953.83700001</v>
      </c>
      <c r="L128" s="28"/>
      <c r="M128" s="28">
        <v>-168073953.83700001</v>
      </c>
      <c r="N128" s="28">
        <v>169754693.37537</v>
      </c>
      <c r="O128" s="28"/>
      <c r="P128" s="28">
        <v>-169754693.37537</v>
      </c>
    </row>
    <row r="129" spans="1:16" ht="13.2" x14ac:dyDescent="0.25">
      <c r="A129" s="33" t="s">
        <v>469</v>
      </c>
      <c r="B129" s="34" t="s">
        <v>470</v>
      </c>
      <c r="C129" s="28">
        <v>34075008.943899997</v>
      </c>
      <c r="D129" s="28">
        <v>35288794.523000002</v>
      </c>
      <c r="E129" s="28">
        <v>35108570.979999997</v>
      </c>
      <c r="F129" s="28"/>
      <c r="G129" s="28">
        <v>-35108570.979999997</v>
      </c>
      <c r="H129" s="28">
        <v>35483454.691</v>
      </c>
      <c r="I129" s="28"/>
      <c r="J129" s="28">
        <v>-35483454.691</v>
      </c>
      <c r="K129" s="28">
        <v>35796123.902000003</v>
      </c>
      <c r="L129" s="28"/>
      <c r="M129" s="28">
        <v>-35796123.902000003</v>
      </c>
      <c r="N129" s="28">
        <v>36154085.14102</v>
      </c>
      <c r="O129" s="28"/>
      <c r="P129" s="28">
        <v>-36154085.14102</v>
      </c>
    </row>
    <row r="130" spans="1:16" ht="13.2" x14ac:dyDescent="0.25">
      <c r="A130" s="33" t="s">
        <v>225</v>
      </c>
      <c r="B130" s="34" t="s">
        <v>226</v>
      </c>
      <c r="C130" s="28">
        <v>88413336.02572</v>
      </c>
      <c r="D130" s="28">
        <v>89578864.737000003</v>
      </c>
      <c r="E130" s="28">
        <v>90664230.950000003</v>
      </c>
      <c r="F130" s="28"/>
      <c r="G130" s="28">
        <v>-90664230.950000003</v>
      </c>
      <c r="H130" s="28">
        <v>91496153.310000002</v>
      </c>
      <c r="I130" s="28"/>
      <c r="J130" s="28">
        <v>-91496153.310000002</v>
      </c>
      <c r="K130" s="28">
        <v>92303503.290000007</v>
      </c>
      <c r="L130" s="28"/>
      <c r="M130" s="28">
        <v>-92303503.290000007</v>
      </c>
      <c r="N130" s="28">
        <v>93226538.322899997</v>
      </c>
      <c r="O130" s="28"/>
      <c r="P130" s="28">
        <v>-93226538.322899997</v>
      </c>
    </row>
    <row r="131" spans="1:16" ht="13.2" x14ac:dyDescent="0.25">
      <c r="A131" s="33" t="s">
        <v>227</v>
      </c>
      <c r="B131" s="34" t="s">
        <v>228</v>
      </c>
      <c r="C131" s="28">
        <v>37444545.964919999</v>
      </c>
      <c r="D131" s="28">
        <v>38596074.945</v>
      </c>
      <c r="E131" s="28">
        <v>39211507.975000001</v>
      </c>
      <c r="F131" s="28"/>
      <c r="G131" s="28">
        <v>-39211507.975000001</v>
      </c>
      <c r="H131" s="28">
        <v>39589161.655000001</v>
      </c>
      <c r="I131" s="28"/>
      <c r="J131" s="28">
        <v>-39589161.655000001</v>
      </c>
      <c r="K131" s="28">
        <v>39974326.645000003</v>
      </c>
      <c r="L131" s="28"/>
      <c r="M131" s="28">
        <v>-39974326.645000003</v>
      </c>
      <c r="N131" s="28">
        <v>40374069.911449999</v>
      </c>
      <c r="O131" s="28"/>
      <c r="P131" s="28">
        <v>-40374069.911449999</v>
      </c>
    </row>
    <row r="132" spans="1:16" ht="13.2" x14ac:dyDescent="0.25">
      <c r="A132" s="31" t="s">
        <v>229</v>
      </c>
      <c r="B132" s="32" t="s">
        <v>230</v>
      </c>
      <c r="C132" s="28">
        <v>231734697.75417998</v>
      </c>
      <c r="D132" s="28">
        <v>144727374.63299999</v>
      </c>
      <c r="E132" s="28">
        <v>149609430.215</v>
      </c>
      <c r="F132" s="28"/>
      <c r="G132" s="28">
        <v>-149609430.215</v>
      </c>
      <c r="H132" s="28">
        <v>151077375.868</v>
      </c>
      <c r="I132" s="28"/>
      <c r="J132" s="28">
        <v>-151077375.868</v>
      </c>
      <c r="K132" s="28">
        <v>152486250.61199999</v>
      </c>
      <c r="L132" s="28"/>
      <c r="M132" s="28">
        <v>-152486250.61199999</v>
      </c>
      <c r="N132" s="28">
        <v>154011113.11812001</v>
      </c>
      <c r="O132" s="28"/>
      <c r="P132" s="28">
        <v>-154011113.11812001</v>
      </c>
    </row>
    <row r="133" spans="1:16" ht="13.2" x14ac:dyDescent="0.25">
      <c r="A133" s="33" t="s">
        <v>231</v>
      </c>
      <c r="B133" s="34" t="s">
        <v>232</v>
      </c>
      <c r="C133" s="28">
        <v>164373953.21246001</v>
      </c>
      <c r="D133" s="28">
        <v>72383469.895999998</v>
      </c>
      <c r="E133" s="28">
        <v>75781844.079999998</v>
      </c>
      <c r="F133" s="28"/>
      <c r="G133" s="28">
        <v>-75781844.079999998</v>
      </c>
      <c r="H133" s="28">
        <v>76528038.070999995</v>
      </c>
      <c r="I133" s="28"/>
      <c r="J133" s="28">
        <v>-76528038.070999995</v>
      </c>
      <c r="K133" s="28">
        <v>77268902.988999993</v>
      </c>
      <c r="L133" s="28"/>
      <c r="M133" s="28">
        <v>-77268902.988999993</v>
      </c>
      <c r="N133" s="28">
        <v>78041592.018889993</v>
      </c>
      <c r="O133" s="28"/>
      <c r="P133" s="28">
        <v>-78041592.018889993</v>
      </c>
    </row>
    <row r="134" spans="1:16" ht="13.2" x14ac:dyDescent="0.25">
      <c r="A134" s="33" t="s">
        <v>233</v>
      </c>
      <c r="B134" s="34" t="s">
        <v>234</v>
      </c>
      <c r="C134" s="28">
        <v>58170448.837260008</v>
      </c>
      <c r="D134" s="28">
        <v>59044839.840999998</v>
      </c>
      <c r="E134" s="28">
        <v>59223307.055</v>
      </c>
      <c r="F134" s="28"/>
      <c r="G134" s="28">
        <v>-59223307.055</v>
      </c>
      <c r="H134" s="28">
        <v>59778579.726000004</v>
      </c>
      <c r="I134" s="28"/>
      <c r="J134" s="28">
        <v>-59778579.726000004</v>
      </c>
      <c r="K134" s="28">
        <v>60303704.634000003</v>
      </c>
      <c r="L134" s="28"/>
      <c r="M134" s="28">
        <v>-60303704.634000003</v>
      </c>
      <c r="N134" s="28">
        <v>60906741.680339999</v>
      </c>
      <c r="O134" s="28"/>
      <c r="P134" s="28">
        <v>-60906741.680339999</v>
      </c>
    </row>
    <row r="135" spans="1:16" ht="13.2" x14ac:dyDescent="0.25">
      <c r="A135" s="33" t="s">
        <v>478</v>
      </c>
      <c r="B135" s="34" t="s">
        <v>479</v>
      </c>
      <c r="C135" s="28">
        <v>9190295.7044600006</v>
      </c>
      <c r="D135" s="28">
        <v>13299064.896</v>
      </c>
      <c r="E135" s="28">
        <v>14604279.08</v>
      </c>
      <c r="F135" s="28"/>
      <c r="G135" s="28">
        <v>-14604279.08</v>
      </c>
      <c r="H135" s="28">
        <v>14770758.071</v>
      </c>
      <c r="I135" s="28"/>
      <c r="J135" s="28">
        <v>-14770758.071</v>
      </c>
      <c r="K135" s="28">
        <v>14913642.989</v>
      </c>
      <c r="L135" s="28"/>
      <c r="M135" s="28">
        <v>-14913642.989</v>
      </c>
      <c r="N135" s="28">
        <v>15062779.418889999</v>
      </c>
      <c r="O135" s="28"/>
      <c r="P135" s="28">
        <v>-15062779.418889999</v>
      </c>
    </row>
    <row r="136" spans="1:16" ht="13.2" x14ac:dyDescent="0.25">
      <c r="A136" s="31" t="s">
        <v>235</v>
      </c>
      <c r="B136" s="32" t="s">
        <v>236</v>
      </c>
      <c r="C136" s="28">
        <v>258828216.42002001</v>
      </c>
      <c r="D136" s="28">
        <v>245705452.963</v>
      </c>
      <c r="E136" s="28">
        <v>253033210.88499999</v>
      </c>
      <c r="F136" s="28"/>
      <c r="G136" s="28">
        <v>-253033210.88499999</v>
      </c>
      <c r="H136" s="28">
        <v>242436410.373</v>
      </c>
      <c r="I136" s="28"/>
      <c r="J136" s="28">
        <v>-242436410.373</v>
      </c>
      <c r="K136" s="28">
        <v>242070559.07300004</v>
      </c>
      <c r="L136" s="28"/>
      <c r="M136" s="28">
        <v>-242070559.07300004</v>
      </c>
      <c r="N136" s="28">
        <v>244491264.66373</v>
      </c>
      <c r="O136" s="28"/>
      <c r="P136" s="28">
        <v>-244491264.66373</v>
      </c>
    </row>
    <row r="137" spans="1:16" ht="13.2" x14ac:dyDescent="0.25">
      <c r="A137" s="33" t="s">
        <v>237</v>
      </c>
      <c r="B137" s="34" t="s">
        <v>236</v>
      </c>
      <c r="C137" s="28">
        <v>258828216.42002001</v>
      </c>
      <c r="D137" s="28">
        <v>245705452.963</v>
      </c>
      <c r="E137" s="28">
        <v>253033210.88499999</v>
      </c>
      <c r="F137" s="28"/>
      <c r="G137" s="28">
        <v>-253033210.88499999</v>
      </c>
      <c r="H137" s="28">
        <v>242436410.373</v>
      </c>
      <c r="I137" s="28"/>
      <c r="J137" s="28">
        <v>-242436410.373</v>
      </c>
      <c r="K137" s="28">
        <v>242070559.07300004</v>
      </c>
      <c r="L137" s="28"/>
      <c r="M137" s="28">
        <v>-242070559.07300004</v>
      </c>
      <c r="N137" s="28">
        <v>244491264.66373</v>
      </c>
      <c r="O137" s="28"/>
      <c r="P137" s="28">
        <v>-244491264.66373</v>
      </c>
    </row>
    <row r="138" spans="1:16" ht="13.2" x14ac:dyDescent="0.25">
      <c r="A138" s="31" t="s">
        <v>238</v>
      </c>
      <c r="B138" s="32" t="s">
        <v>239</v>
      </c>
      <c r="C138" s="28">
        <v>62620940.088</v>
      </c>
      <c r="D138" s="28">
        <v>63168787.796999998</v>
      </c>
      <c r="E138" s="28">
        <v>63284302.435000002</v>
      </c>
      <c r="F138" s="28"/>
      <c r="G138" s="28">
        <v>-63284302.435000002</v>
      </c>
      <c r="H138" s="28">
        <v>63398293.049999997</v>
      </c>
      <c r="I138" s="28"/>
      <c r="J138" s="28">
        <v>-63398293.049999997</v>
      </c>
      <c r="K138" s="28">
        <v>63511099.950000003</v>
      </c>
      <c r="L138" s="28"/>
      <c r="M138" s="28">
        <v>-63511099.950000003</v>
      </c>
      <c r="N138" s="28">
        <v>64146210.949500002</v>
      </c>
      <c r="O138" s="28"/>
      <c r="P138" s="28">
        <v>-64146210.949500002</v>
      </c>
    </row>
    <row r="139" spans="1:16" ht="13.2" x14ac:dyDescent="0.25">
      <c r="A139" s="33" t="s">
        <v>240</v>
      </c>
      <c r="B139" s="34" t="s">
        <v>241</v>
      </c>
      <c r="C139" s="28">
        <v>62620940.088</v>
      </c>
      <c r="D139" s="28">
        <v>63168787.796999998</v>
      </c>
      <c r="E139" s="28">
        <v>63284302.435000002</v>
      </c>
      <c r="F139" s="28"/>
      <c r="G139" s="28">
        <v>-63284302.435000002</v>
      </c>
      <c r="H139" s="28">
        <v>63398293.049999997</v>
      </c>
      <c r="I139" s="28"/>
      <c r="J139" s="28">
        <v>-63398293.049999997</v>
      </c>
      <c r="K139" s="28">
        <v>63511099.950000003</v>
      </c>
      <c r="L139" s="28"/>
      <c r="M139" s="28">
        <v>-63511099.950000003</v>
      </c>
      <c r="N139" s="28">
        <v>64146210.949500002</v>
      </c>
      <c r="O139" s="28"/>
      <c r="P139" s="28">
        <v>-64146210.949500002</v>
      </c>
    </row>
    <row r="140" spans="1:16" ht="13.2" x14ac:dyDescent="0.25">
      <c r="A140" s="29" t="s">
        <v>242</v>
      </c>
      <c r="B140" s="30" t="s">
        <v>243</v>
      </c>
      <c r="C140" s="28">
        <v>2183491449.3877001</v>
      </c>
      <c r="D140" s="28">
        <v>749434210.80999994</v>
      </c>
      <c r="E140" s="28">
        <v>300967383.83499998</v>
      </c>
      <c r="F140" s="28">
        <v>58149605</v>
      </c>
      <c r="G140" s="28">
        <v>-242817778.83500001</v>
      </c>
      <c r="H140" s="28">
        <v>288314895.85500002</v>
      </c>
      <c r="I140" s="28">
        <v>57438300</v>
      </c>
      <c r="J140" s="28">
        <v>-230876595.85500002</v>
      </c>
      <c r="K140" s="28">
        <v>288644240.11199999</v>
      </c>
      <c r="L140" s="28">
        <v>57275745</v>
      </c>
      <c r="M140" s="28">
        <v>-231368495.11199999</v>
      </c>
      <c r="N140" s="28">
        <v>291530682.51312</v>
      </c>
      <c r="O140" s="28">
        <v>57745250</v>
      </c>
      <c r="P140" s="28">
        <v>-233785432.51312</v>
      </c>
    </row>
    <row r="141" spans="1:16" ht="13.2" x14ac:dyDescent="0.25">
      <c r="A141" s="31" t="s">
        <v>244</v>
      </c>
      <c r="B141" s="32" t="s">
        <v>243</v>
      </c>
      <c r="C141" s="28">
        <v>2183491449.3877001</v>
      </c>
      <c r="D141" s="28">
        <v>749434210.80999994</v>
      </c>
      <c r="E141" s="28">
        <v>300967383.83499998</v>
      </c>
      <c r="F141" s="28">
        <v>58149605</v>
      </c>
      <c r="G141" s="28">
        <v>-242817778.83500001</v>
      </c>
      <c r="H141" s="28">
        <v>288314895.85500002</v>
      </c>
      <c r="I141" s="28">
        <v>57438300</v>
      </c>
      <c r="J141" s="28">
        <v>-230876595.85500002</v>
      </c>
      <c r="K141" s="28">
        <v>288644240.11199999</v>
      </c>
      <c r="L141" s="28">
        <v>57275745</v>
      </c>
      <c r="M141" s="28">
        <v>-231368495.11199999</v>
      </c>
      <c r="N141" s="28">
        <v>291530682.51312</v>
      </c>
      <c r="O141" s="28">
        <v>57745250</v>
      </c>
      <c r="P141" s="28">
        <v>-233785432.51312</v>
      </c>
    </row>
    <row r="142" spans="1:16" ht="13.2" x14ac:dyDescent="0.25">
      <c r="A142" s="33" t="s">
        <v>245</v>
      </c>
      <c r="B142" s="34" t="s">
        <v>246</v>
      </c>
      <c r="C142" s="28">
        <v>2065555948.8527999</v>
      </c>
      <c r="D142" s="28">
        <v>629054741.92299998</v>
      </c>
      <c r="E142" s="28">
        <v>181322929.81999999</v>
      </c>
      <c r="F142" s="28"/>
      <c r="G142" s="28">
        <v>-181322929.81999999</v>
      </c>
      <c r="H142" s="28">
        <v>167086906.234</v>
      </c>
      <c r="I142" s="28"/>
      <c r="J142" s="28">
        <v>-167086906.234</v>
      </c>
      <c r="K142" s="28">
        <v>167724085.67300001</v>
      </c>
      <c r="L142" s="28"/>
      <c r="M142" s="28">
        <v>-167724085.67300001</v>
      </c>
      <c r="N142" s="28">
        <v>169401326.52972999</v>
      </c>
      <c r="O142" s="28"/>
      <c r="P142" s="28">
        <v>-169401326.52972999</v>
      </c>
    </row>
    <row r="143" spans="1:16" ht="13.2" x14ac:dyDescent="0.25">
      <c r="A143" s="33" t="s">
        <v>247</v>
      </c>
      <c r="B143" s="34" t="s">
        <v>248</v>
      </c>
      <c r="C143" s="28">
        <v>23592019.643800002</v>
      </c>
      <c r="D143" s="28">
        <v>24548213.506999999</v>
      </c>
      <c r="E143" s="28">
        <v>24212119.300000001</v>
      </c>
      <c r="F143" s="28"/>
      <c r="G143" s="28">
        <v>-24212119.300000001</v>
      </c>
      <c r="H143" s="28">
        <v>24418866.627</v>
      </c>
      <c r="I143" s="28"/>
      <c r="J143" s="28">
        <v>-24418866.627</v>
      </c>
      <c r="K143" s="28">
        <v>24694507.592999998</v>
      </c>
      <c r="L143" s="28"/>
      <c r="M143" s="28">
        <v>-24694507.592999998</v>
      </c>
      <c r="N143" s="28">
        <v>24941452.668930002</v>
      </c>
      <c r="O143" s="28"/>
      <c r="P143" s="28">
        <v>-24941452.668930002</v>
      </c>
    </row>
    <row r="144" spans="1:16" ht="13.2" x14ac:dyDescent="0.25">
      <c r="A144" s="33" t="s">
        <v>249</v>
      </c>
      <c r="B144" s="34" t="s">
        <v>22</v>
      </c>
      <c r="C144" s="28">
        <v>94343480.891100004</v>
      </c>
      <c r="D144" s="28">
        <v>95831255.379999995</v>
      </c>
      <c r="E144" s="28">
        <v>95432334.715000004</v>
      </c>
      <c r="F144" s="28">
        <v>58149605</v>
      </c>
      <c r="G144" s="28">
        <v>-37282729.715000004</v>
      </c>
      <c r="H144" s="28">
        <v>96809122.994000003</v>
      </c>
      <c r="I144" s="28">
        <v>57438300</v>
      </c>
      <c r="J144" s="28">
        <v>-39370822.994000003</v>
      </c>
      <c r="K144" s="28">
        <v>96225646.846000001</v>
      </c>
      <c r="L144" s="28">
        <v>57275745</v>
      </c>
      <c r="M144" s="28">
        <v>-38949901.846000001</v>
      </c>
      <c r="N144" s="28">
        <v>97187903.314459994</v>
      </c>
      <c r="O144" s="28">
        <v>57745250</v>
      </c>
      <c r="P144" s="28">
        <v>-39442653.314460002</v>
      </c>
    </row>
    <row r="145" spans="1:16" ht="13.2" x14ac:dyDescent="0.25">
      <c r="A145" s="29" t="s">
        <v>250</v>
      </c>
      <c r="B145" s="30" t="s">
        <v>251</v>
      </c>
      <c r="C145" s="28">
        <v>26576054732.57542</v>
      </c>
      <c r="D145" s="28">
        <v>27719591748.445999</v>
      </c>
      <c r="E145" s="28">
        <v>27926124737.950001</v>
      </c>
      <c r="F145" s="28"/>
      <c r="G145" s="28">
        <v>-27926124737.950001</v>
      </c>
      <c r="H145" s="28">
        <v>30379209395.414001</v>
      </c>
      <c r="I145" s="28"/>
      <c r="J145" s="28">
        <v>-30379209395.414001</v>
      </c>
      <c r="K145" s="28">
        <v>31184158887.287998</v>
      </c>
      <c r="L145" s="28"/>
      <c r="M145" s="28">
        <v>-31184158887.287998</v>
      </c>
      <c r="N145" s="28">
        <v>31496000476.1609</v>
      </c>
      <c r="O145" s="28"/>
      <c r="P145" s="28">
        <v>-31496000476.1609</v>
      </c>
    </row>
    <row r="146" spans="1:16" ht="13.2" x14ac:dyDescent="0.25">
      <c r="A146" s="31" t="s">
        <v>252</v>
      </c>
      <c r="B146" s="32" t="s">
        <v>253</v>
      </c>
      <c r="C146" s="28">
        <v>13261594714.34016</v>
      </c>
      <c r="D146" s="28">
        <v>13707599738.893999</v>
      </c>
      <c r="E146" s="28">
        <v>15200209295.999998</v>
      </c>
      <c r="F146" s="28"/>
      <c r="G146" s="28">
        <v>-15200209295.999998</v>
      </c>
      <c r="H146" s="28">
        <v>16153913755.774</v>
      </c>
      <c r="I146" s="28"/>
      <c r="J146" s="28">
        <v>-16153913755.774</v>
      </c>
      <c r="K146" s="28">
        <v>16499874730.864</v>
      </c>
      <c r="L146" s="28"/>
      <c r="M146" s="28">
        <v>-16499874730.864</v>
      </c>
      <c r="N146" s="28">
        <v>16664873478.1726</v>
      </c>
      <c r="O146" s="28"/>
      <c r="P146" s="28">
        <v>-16664873478.1726</v>
      </c>
    </row>
    <row r="147" spans="1:16" ht="13.2" x14ac:dyDescent="0.25">
      <c r="A147" s="33" t="s">
        <v>254</v>
      </c>
      <c r="B147" s="34" t="s">
        <v>253</v>
      </c>
      <c r="C147" s="28">
        <v>13261594714.34016</v>
      </c>
      <c r="D147" s="28">
        <v>13707599738.893999</v>
      </c>
      <c r="E147" s="28">
        <v>15200209295.999998</v>
      </c>
      <c r="F147" s="28"/>
      <c r="G147" s="28">
        <v>-15200209295.999998</v>
      </c>
      <c r="H147" s="28">
        <v>16153913755.774</v>
      </c>
      <c r="I147" s="28"/>
      <c r="J147" s="28">
        <v>-16153913755.774</v>
      </c>
      <c r="K147" s="28">
        <v>16499874730.864</v>
      </c>
      <c r="L147" s="28"/>
      <c r="M147" s="28">
        <v>-16499874730.864</v>
      </c>
      <c r="N147" s="28">
        <v>16664873478.1726</v>
      </c>
      <c r="O147" s="28"/>
      <c r="P147" s="28">
        <v>-16664873478.1726</v>
      </c>
    </row>
    <row r="148" spans="1:16" ht="13.2" x14ac:dyDescent="0.25">
      <c r="A148" s="31" t="s">
        <v>255</v>
      </c>
      <c r="B148" s="32" t="s">
        <v>256</v>
      </c>
      <c r="C148" s="28">
        <v>4013247411.1712003</v>
      </c>
      <c r="D148" s="28">
        <v>4160599142.8469996</v>
      </c>
      <c r="E148" s="28">
        <v>4254946099.8149996</v>
      </c>
      <c r="F148" s="28"/>
      <c r="G148" s="28">
        <v>-4254946099.8149996</v>
      </c>
      <c r="H148" s="28">
        <v>4357306796.4870005</v>
      </c>
      <c r="I148" s="28"/>
      <c r="J148" s="28">
        <v>-4357306796.4870005</v>
      </c>
      <c r="K148" s="28">
        <v>4466006780.3319998</v>
      </c>
      <c r="L148" s="28"/>
      <c r="M148" s="28">
        <v>-4466006780.3319998</v>
      </c>
      <c r="N148" s="28">
        <v>4510666848.1353197</v>
      </c>
      <c r="O148" s="28"/>
      <c r="P148" s="28">
        <v>-4510666848.1353197</v>
      </c>
    </row>
    <row r="149" spans="1:16" ht="13.2" x14ac:dyDescent="0.25">
      <c r="A149" s="33" t="s">
        <v>257</v>
      </c>
      <c r="B149" s="34" t="s">
        <v>256</v>
      </c>
      <c r="C149" s="28">
        <v>4013247411.1712003</v>
      </c>
      <c r="D149" s="28">
        <v>4160599142.8469996</v>
      </c>
      <c r="E149" s="28">
        <v>4254946099.8149996</v>
      </c>
      <c r="F149" s="28"/>
      <c r="G149" s="28">
        <v>-4254946099.8149996</v>
      </c>
      <c r="H149" s="28">
        <v>4357306796.4870005</v>
      </c>
      <c r="I149" s="28"/>
      <c r="J149" s="28">
        <v>-4357306796.4870005</v>
      </c>
      <c r="K149" s="28">
        <v>4466006780.3319998</v>
      </c>
      <c r="L149" s="28"/>
      <c r="M149" s="28">
        <v>-4466006780.3319998</v>
      </c>
      <c r="N149" s="28">
        <v>4510666848.1353197</v>
      </c>
      <c r="O149" s="28"/>
      <c r="P149" s="28">
        <v>-4510666848.1353197</v>
      </c>
    </row>
    <row r="150" spans="1:16" ht="13.2" x14ac:dyDescent="0.25">
      <c r="A150" s="31" t="s">
        <v>258</v>
      </c>
      <c r="B150" s="32" t="s">
        <v>259</v>
      </c>
      <c r="C150" s="28">
        <v>2921508755.1824799</v>
      </c>
      <c r="D150" s="28">
        <v>3048407275.6919999</v>
      </c>
      <c r="E150" s="28">
        <v>3136219766.5450001</v>
      </c>
      <c r="F150" s="28"/>
      <c r="G150" s="28">
        <v>-3136219766.5450001</v>
      </c>
      <c r="H150" s="28">
        <v>3229775847.2490001</v>
      </c>
      <c r="I150" s="28"/>
      <c r="J150" s="28">
        <v>-3229775847.2490001</v>
      </c>
      <c r="K150" s="28">
        <v>3332029961.8909998</v>
      </c>
      <c r="L150" s="28"/>
      <c r="M150" s="28">
        <v>-3332029961.8909998</v>
      </c>
      <c r="N150" s="28">
        <v>3365350261.5099101</v>
      </c>
      <c r="O150" s="28"/>
      <c r="P150" s="28">
        <v>-3365350261.5099101</v>
      </c>
    </row>
    <row r="151" spans="1:16" ht="13.2" x14ac:dyDescent="0.25">
      <c r="A151" s="33" t="s">
        <v>260</v>
      </c>
      <c r="B151" s="34" t="s">
        <v>259</v>
      </c>
      <c r="C151" s="28">
        <v>2910625948.0831399</v>
      </c>
      <c r="D151" s="28">
        <v>3036988381.7690001</v>
      </c>
      <c r="E151" s="28">
        <v>3127140357.4549999</v>
      </c>
      <c r="F151" s="28"/>
      <c r="G151" s="28">
        <v>-3127140357.4549999</v>
      </c>
      <c r="H151" s="28">
        <v>3221843744.3150001</v>
      </c>
      <c r="I151" s="28"/>
      <c r="J151" s="28">
        <v>-3221843744.3150001</v>
      </c>
      <c r="K151" s="28">
        <v>3324060676.585</v>
      </c>
      <c r="L151" s="28"/>
      <c r="M151" s="28">
        <v>-3324060676.585</v>
      </c>
      <c r="N151" s="28">
        <v>3357301283.3508501</v>
      </c>
      <c r="O151" s="28"/>
      <c r="P151" s="28">
        <v>-3357301283.3508501</v>
      </c>
    </row>
    <row r="152" spans="1:16" ht="13.2" x14ac:dyDescent="0.25">
      <c r="A152" s="33" t="s">
        <v>261</v>
      </c>
      <c r="B152" s="34" t="s">
        <v>262</v>
      </c>
      <c r="C152" s="28">
        <v>10882807.099339999</v>
      </c>
      <c r="D152" s="28">
        <v>11418893.923</v>
      </c>
      <c r="E152" s="28">
        <v>9079409.0899999999</v>
      </c>
      <c r="F152" s="28"/>
      <c r="G152" s="28">
        <v>-9079409.0899999999</v>
      </c>
      <c r="H152" s="28">
        <v>7932102.9340000004</v>
      </c>
      <c r="I152" s="28"/>
      <c r="J152" s="28">
        <v>-7932102.9340000004</v>
      </c>
      <c r="K152" s="28">
        <v>7969285.3059999999</v>
      </c>
      <c r="L152" s="28"/>
      <c r="M152" s="28">
        <v>-7969285.3059999999</v>
      </c>
      <c r="N152" s="28">
        <v>8048978.1590600004</v>
      </c>
      <c r="O152" s="28"/>
      <c r="P152" s="28">
        <v>-8048978.1590600004</v>
      </c>
    </row>
    <row r="153" spans="1:16" ht="13.2" x14ac:dyDescent="0.25">
      <c r="A153" s="31" t="s">
        <v>263</v>
      </c>
      <c r="B153" s="32" t="s">
        <v>264</v>
      </c>
      <c r="C153" s="28">
        <v>1860423375.0950797</v>
      </c>
      <c r="D153" s="28">
        <v>1956442513.1579998</v>
      </c>
      <c r="E153" s="28">
        <v>1966695424.0899997</v>
      </c>
      <c r="F153" s="28"/>
      <c r="G153" s="28">
        <v>-1966695424.0899997</v>
      </c>
      <c r="H153" s="28">
        <v>3736433515.8819995</v>
      </c>
      <c r="I153" s="28"/>
      <c r="J153" s="28">
        <v>-3736433515.8819995</v>
      </c>
      <c r="K153" s="28">
        <v>3885299043.9720001</v>
      </c>
      <c r="L153" s="28"/>
      <c r="M153" s="28">
        <v>-3885299043.9720001</v>
      </c>
      <c r="N153" s="28">
        <v>3924152034.4117198</v>
      </c>
      <c r="O153" s="28"/>
      <c r="P153" s="28">
        <v>-3924152034.4117198</v>
      </c>
    </row>
    <row r="154" spans="1:16" ht="13.2" x14ac:dyDescent="0.25">
      <c r="A154" s="33" t="s">
        <v>265</v>
      </c>
      <c r="B154" s="34" t="s">
        <v>266</v>
      </c>
      <c r="C154" s="28">
        <v>970256687.04753995</v>
      </c>
      <c r="D154" s="28">
        <v>1059921256.5789999</v>
      </c>
      <c r="E154" s="28">
        <v>1068547712.0449998</v>
      </c>
      <c r="F154" s="28"/>
      <c r="G154" s="28">
        <v>-1068547712.0449998</v>
      </c>
      <c r="H154" s="28">
        <v>2244016757.941</v>
      </c>
      <c r="I154" s="28"/>
      <c r="J154" s="28">
        <v>-2244016757.941</v>
      </c>
      <c r="K154" s="28">
        <v>2319649521.9860001</v>
      </c>
      <c r="L154" s="28"/>
      <c r="M154" s="28">
        <v>-2319649521.9860001</v>
      </c>
      <c r="N154" s="28">
        <v>2342846017.2058601</v>
      </c>
      <c r="O154" s="28"/>
      <c r="P154" s="28">
        <v>-2342846017.2058601</v>
      </c>
    </row>
    <row r="155" spans="1:16" ht="13.2" x14ac:dyDescent="0.25">
      <c r="A155" s="33" t="s">
        <v>267</v>
      </c>
      <c r="B155" s="34" t="s">
        <v>268</v>
      </c>
      <c r="C155" s="28">
        <v>890166688.04753995</v>
      </c>
      <c r="D155" s="28">
        <v>896521256.579</v>
      </c>
      <c r="E155" s="28">
        <v>898147712.04499996</v>
      </c>
      <c r="F155" s="28"/>
      <c r="G155" s="28">
        <v>-898147712.04499996</v>
      </c>
      <c r="H155" s="28">
        <v>1492416757.941</v>
      </c>
      <c r="I155" s="28"/>
      <c r="J155" s="28">
        <v>-1492416757.941</v>
      </c>
      <c r="K155" s="28">
        <v>1565649521.9860001</v>
      </c>
      <c r="L155" s="28"/>
      <c r="M155" s="28">
        <v>-1565649521.9860001</v>
      </c>
      <c r="N155" s="28">
        <v>1581306017.2058599</v>
      </c>
      <c r="O155" s="28"/>
      <c r="P155" s="28">
        <v>-1581306017.2058599</v>
      </c>
    </row>
    <row r="156" spans="1:16" ht="13.2" x14ac:dyDescent="0.25">
      <c r="A156" s="31" t="s">
        <v>269</v>
      </c>
      <c r="B156" s="32" t="s">
        <v>270</v>
      </c>
      <c r="C156" s="28">
        <v>182358499.00999999</v>
      </c>
      <c r="D156" s="28">
        <v>161871000</v>
      </c>
      <c r="E156" s="28">
        <v>163010000</v>
      </c>
      <c r="F156" s="28"/>
      <c r="G156" s="28">
        <v>-163010000</v>
      </c>
      <c r="H156" s="28">
        <v>165120000</v>
      </c>
      <c r="I156" s="28"/>
      <c r="J156" s="28">
        <v>-165120000</v>
      </c>
      <c r="K156" s="28">
        <v>166664000</v>
      </c>
      <c r="L156" s="28"/>
      <c r="M156" s="28">
        <v>-166664000</v>
      </c>
      <c r="N156" s="28">
        <v>168330640</v>
      </c>
      <c r="O156" s="28"/>
      <c r="P156" s="28">
        <v>-168330640</v>
      </c>
    </row>
    <row r="157" spans="1:16" ht="13.2" x14ac:dyDescent="0.25">
      <c r="A157" s="33" t="s">
        <v>271</v>
      </c>
      <c r="B157" s="34" t="s">
        <v>270</v>
      </c>
      <c r="C157" s="28">
        <v>182358499.00999999</v>
      </c>
      <c r="D157" s="28">
        <v>161871000</v>
      </c>
      <c r="E157" s="28">
        <v>163010000</v>
      </c>
      <c r="F157" s="28"/>
      <c r="G157" s="28">
        <v>-163010000</v>
      </c>
      <c r="H157" s="28">
        <v>165120000</v>
      </c>
      <c r="I157" s="28"/>
      <c r="J157" s="28">
        <v>-165120000</v>
      </c>
      <c r="K157" s="28">
        <v>166664000</v>
      </c>
      <c r="L157" s="28"/>
      <c r="M157" s="28">
        <v>-166664000</v>
      </c>
      <c r="N157" s="28">
        <v>168330640</v>
      </c>
      <c r="O157" s="28"/>
      <c r="P157" s="28">
        <v>-168330640</v>
      </c>
    </row>
    <row r="158" spans="1:16" ht="13.2" x14ac:dyDescent="0.25">
      <c r="A158" s="31" t="s">
        <v>272</v>
      </c>
      <c r="B158" s="32" t="s">
        <v>273</v>
      </c>
      <c r="C158" s="28">
        <v>1314963526.618</v>
      </c>
      <c r="D158" s="28">
        <v>588243076.62699997</v>
      </c>
      <c r="E158" s="28">
        <v>592230414.63999999</v>
      </c>
      <c r="F158" s="28"/>
      <c r="G158" s="28">
        <v>-592230414.63999999</v>
      </c>
      <c r="H158" s="28">
        <v>599580799.15900004</v>
      </c>
      <c r="I158" s="28"/>
      <c r="J158" s="28">
        <v>-599580799.15900004</v>
      </c>
      <c r="K158" s="28">
        <v>607758897.91400003</v>
      </c>
      <c r="L158" s="28"/>
      <c r="M158" s="28">
        <v>-607758897.91400003</v>
      </c>
      <c r="N158" s="28">
        <v>613836486.89313996</v>
      </c>
      <c r="O158" s="28"/>
      <c r="P158" s="28">
        <v>-613836486.89313996</v>
      </c>
    </row>
    <row r="159" spans="1:16" ht="13.2" x14ac:dyDescent="0.25">
      <c r="A159" s="33" t="s">
        <v>274</v>
      </c>
      <c r="B159" s="34" t="s">
        <v>275</v>
      </c>
      <c r="C159" s="28">
        <v>1291283702.8497801</v>
      </c>
      <c r="D159" s="28">
        <v>562649844.23399997</v>
      </c>
      <c r="E159" s="28">
        <v>566638944.44000006</v>
      </c>
      <c r="F159" s="28"/>
      <c r="G159" s="28">
        <v>-566638944.44000006</v>
      </c>
      <c r="H159" s="28">
        <v>574741685.199</v>
      </c>
      <c r="I159" s="28"/>
      <c r="J159" s="28">
        <v>-574741685.199</v>
      </c>
      <c r="K159" s="28">
        <v>582859246.94099998</v>
      </c>
      <c r="L159" s="28"/>
      <c r="M159" s="28">
        <v>-582859246.94099998</v>
      </c>
      <c r="N159" s="28">
        <v>588687839.41041005</v>
      </c>
      <c r="O159" s="28"/>
      <c r="P159" s="28">
        <v>-588687839.41041005</v>
      </c>
    </row>
    <row r="160" spans="1:16" ht="13.2" x14ac:dyDescent="0.25">
      <c r="A160" s="33" t="s">
        <v>276</v>
      </c>
      <c r="B160" s="34" t="s">
        <v>277</v>
      </c>
      <c r="C160" s="28">
        <v>23679823.76822</v>
      </c>
      <c r="D160" s="28">
        <v>25593232.392999999</v>
      </c>
      <c r="E160" s="28">
        <v>25591470.199999999</v>
      </c>
      <c r="F160" s="28"/>
      <c r="G160" s="28">
        <v>-25591470.199999999</v>
      </c>
      <c r="H160" s="28">
        <v>24839113.960000001</v>
      </c>
      <c r="I160" s="28"/>
      <c r="J160" s="28">
        <v>-24839113.960000001</v>
      </c>
      <c r="K160" s="28">
        <v>24899650.973000001</v>
      </c>
      <c r="L160" s="28"/>
      <c r="M160" s="28">
        <v>-24899650.973000001</v>
      </c>
      <c r="N160" s="28">
        <v>25148647.482730001</v>
      </c>
      <c r="O160" s="28"/>
      <c r="P160" s="28">
        <v>-25148647.482730001</v>
      </c>
    </row>
    <row r="161" spans="1:16" ht="13.2" x14ac:dyDescent="0.25">
      <c r="A161" s="31" t="s">
        <v>278</v>
      </c>
      <c r="B161" s="32" t="s">
        <v>279</v>
      </c>
      <c r="C161" s="28">
        <v>34731370.940439999</v>
      </c>
      <c r="D161" s="28">
        <v>42816532.699000001</v>
      </c>
      <c r="E161" s="28">
        <v>41251905.015000001</v>
      </c>
      <c r="F161" s="28"/>
      <c r="G161" s="28">
        <v>-41251905.015000001</v>
      </c>
      <c r="H161" s="28">
        <v>40523999.472999997</v>
      </c>
      <c r="I161" s="28"/>
      <c r="J161" s="28">
        <v>-40523999.472999997</v>
      </c>
      <c r="K161" s="28">
        <v>40084387.306999996</v>
      </c>
      <c r="L161" s="28"/>
      <c r="M161" s="28">
        <v>-40084387.306999996</v>
      </c>
      <c r="N161" s="28">
        <v>40485231.180069998</v>
      </c>
      <c r="O161" s="28"/>
      <c r="P161" s="28">
        <v>-40485231.180069998</v>
      </c>
    </row>
    <row r="162" spans="1:16" ht="13.2" x14ac:dyDescent="0.25">
      <c r="A162" s="33" t="s">
        <v>280</v>
      </c>
      <c r="B162" s="34" t="s">
        <v>281</v>
      </c>
      <c r="C162" s="28">
        <v>9736361.0699199997</v>
      </c>
      <c r="D162" s="28">
        <v>10084180.967</v>
      </c>
      <c r="E162" s="28">
        <v>8053452.9699999997</v>
      </c>
      <c r="F162" s="28"/>
      <c r="G162" s="28">
        <v>-8053452.9699999997</v>
      </c>
      <c r="H162" s="28">
        <v>6945906.0190000003</v>
      </c>
      <c r="I162" s="28"/>
      <c r="J162" s="28">
        <v>-6945906.0190000003</v>
      </c>
      <c r="K162" s="28">
        <v>5974215.3210000005</v>
      </c>
      <c r="L162" s="28"/>
      <c r="M162" s="28">
        <v>-5974215.3210000005</v>
      </c>
      <c r="N162" s="28">
        <v>6033957.4742099997</v>
      </c>
      <c r="O162" s="28"/>
      <c r="P162" s="28">
        <v>-6033957.4742099997</v>
      </c>
    </row>
    <row r="163" spans="1:16" ht="13.2" x14ac:dyDescent="0.25">
      <c r="A163" s="33" t="s">
        <v>282</v>
      </c>
      <c r="B163" s="34" t="s">
        <v>283</v>
      </c>
      <c r="C163" s="28">
        <v>24995009.870519999</v>
      </c>
      <c r="D163" s="28">
        <v>32732351.732000001</v>
      </c>
      <c r="E163" s="28">
        <v>33198452.045000002</v>
      </c>
      <c r="F163" s="28"/>
      <c r="G163" s="28">
        <v>-33198452.045000002</v>
      </c>
      <c r="H163" s="28">
        <v>33578093.454000004</v>
      </c>
      <c r="I163" s="28"/>
      <c r="J163" s="28">
        <v>-33578093.454000004</v>
      </c>
      <c r="K163" s="28">
        <v>34110171.986000001</v>
      </c>
      <c r="L163" s="28"/>
      <c r="M163" s="28">
        <v>-34110171.986000001</v>
      </c>
      <c r="N163" s="28">
        <v>34451273.705859996</v>
      </c>
      <c r="O163" s="28"/>
      <c r="P163" s="28">
        <v>-34451273.705859996</v>
      </c>
    </row>
    <row r="164" spans="1:16" ht="13.2" x14ac:dyDescent="0.25">
      <c r="A164" s="31" t="s">
        <v>284</v>
      </c>
      <c r="B164" s="32" t="s">
        <v>285</v>
      </c>
      <c r="C164" s="28">
        <v>2606027852.4335999</v>
      </c>
      <c r="D164" s="28">
        <v>3937159149.0000005</v>
      </c>
      <c r="E164" s="28">
        <v>2475472357.7350001</v>
      </c>
      <c r="F164" s="28"/>
      <c r="G164" s="28">
        <v>-2475472357.7350001</v>
      </c>
      <c r="H164" s="28">
        <v>2017145238.3469999</v>
      </c>
      <c r="I164" s="28"/>
      <c r="J164" s="28">
        <v>-2017145238.3469999</v>
      </c>
      <c r="K164" s="28">
        <v>2124114500.404</v>
      </c>
      <c r="L164" s="28"/>
      <c r="M164" s="28">
        <v>-2124114500.404</v>
      </c>
      <c r="N164" s="28">
        <v>2145355645.40804</v>
      </c>
      <c r="O164" s="28"/>
      <c r="P164" s="28">
        <v>-2145355645.40804</v>
      </c>
    </row>
    <row r="165" spans="1:16" ht="13.2" x14ac:dyDescent="0.25">
      <c r="A165" s="33" t="s">
        <v>286</v>
      </c>
      <c r="B165" s="34" t="s">
        <v>287</v>
      </c>
      <c r="C165" s="28">
        <v>2177379244.4477</v>
      </c>
      <c r="D165" s="28">
        <v>3251988704.25</v>
      </c>
      <c r="E165" s="28">
        <v>1988629870.7549999</v>
      </c>
      <c r="F165" s="28"/>
      <c r="G165" s="28">
        <v>-1988629870.7549999</v>
      </c>
      <c r="H165" s="28">
        <v>1609289489.882</v>
      </c>
      <c r="I165" s="28"/>
      <c r="J165" s="28">
        <v>-1609289489.882</v>
      </c>
      <c r="K165" s="28">
        <v>1710675810.303</v>
      </c>
      <c r="L165" s="28"/>
      <c r="M165" s="28">
        <v>-1710675810.303</v>
      </c>
      <c r="N165" s="28">
        <v>1727782568.4060299</v>
      </c>
      <c r="O165" s="28"/>
      <c r="P165" s="28">
        <v>-1727782568.4060299</v>
      </c>
    </row>
    <row r="166" spans="1:16" ht="13.2" x14ac:dyDescent="0.25">
      <c r="A166" s="33" t="s">
        <v>288</v>
      </c>
      <c r="B166" s="34" t="s">
        <v>289</v>
      </c>
      <c r="C166" s="28">
        <v>428648607.98589998</v>
      </c>
      <c r="D166" s="28">
        <v>685170444.75</v>
      </c>
      <c r="E166" s="28">
        <v>486842486.98000008</v>
      </c>
      <c r="F166" s="28"/>
      <c r="G166" s="28">
        <v>-486842486.98000008</v>
      </c>
      <c r="H166" s="28">
        <v>407855748.46499997</v>
      </c>
      <c r="I166" s="28"/>
      <c r="J166" s="28">
        <v>-407855748.46499997</v>
      </c>
      <c r="K166" s="28">
        <v>413438690.10100001</v>
      </c>
      <c r="L166" s="28"/>
      <c r="M166" s="28">
        <v>-413438690.10100001</v>
      </c>
      <c r="N166" s="28">
        <v>417573077.00200999</v>
      </c>
      <c r="O166" s="28"/>
      <c r="P166" s="28">
        <v>-417573077.00200999</v>
      </c>
    </row>
    <row r="167" spans="1:16" ht="13.2" x14ac:dyDescent="0.25">
      <c r="A167" s="31" t="s">
        <v>290</v>
      </c>
      <c r="B167" s="32" t="s">
        <v>291</v>
      </c>
      <c r="C167" s="28">
        <v>381199227.78446001</v>
      </c>
      <c r="D167" s="28">
        <v>116453319.52899998</v>
      </c>
      <c r="E167" s="28">
        <v>96089474.109999999</v>
      </c>
      <c r="F167" s="28"/>
      <c r="G167" s="28">
        <v>-96089474.109999999</v>
      </c>
      <c r="H167" s="28">
        <v>79409443.042999998</v>
      </c>
      <c r="I167" s="28"/>
      <c r="J167" s="28">
        <v>-79409443.042999998</v>
      </c>
      <c r="K167" s="28">
        <v>62326584.604000002</v>
      </c>
      <c r="L167" s="28"/>
      <c r="M167" s="28">
        <v>-62326584.604000002</v>
      </c>
      <c r="N167" s="28">
        <v>62949850.450039998</v>
      </c>
      <c r="O167" s="28"/>
      <c r="P167" s="28">
        <v>-62949850.450039998</v>
      </c>
    </row>
    <row r="168" spans="1:16" ht="13.2" x14ac:dyDescent="0.25">
      <c r="A168" s="33" t="s">
        <v>292</v>
      </c>
      <c r="B168" s="34" t="s">
        <v>293</v>
      </c>
      <c r="C168" s="28">
        <v>76348859.127739996</v>
      </c>
      <c r="D168" s="28">
        <v>93614469.737000003</v>
      </c>
      <c r="E168" s="28">
        <v>74080705.950000003</v>
      </c>
      <c r="F168" s="28"/>
      <c r="G168" s="28">
        <v>-74080705.950000003</v>
      </c>
      <c r="H168" s="28">
        <v>57561809.336000003</v>
      </c>
      <c r="I168" s="28"/>
      <c r="J168" s="28">
        <v>-57561809.336000003</v>
      </c>
      <c r="K168" s="28">
        <v>40369045.291000001</v>
      </c>
      <c r="L168" s="28"/>
      <c r="M168" s="28">
        <v>-40369045.291000001</v>
      </c>
      <c r="N168" s="28">
        <v>40772735.74391</v>
      </c>
      <c r="O168" s="28"/>
      <c r="P168" s="28">
        <v>-40772735.74391</v>
      </c>
    </row>
    <row r="169" spans="1:16" ht="13.2" x14ac:dyDescent="0.25">
      <c r="A169" s="33" t="s">
        <v>294</v>
      </c>
      <c r="B169" s="34" t="s">
        <v>295</v>
      </c>
      <c r="C169" s="28">
        <v>1120547.96</v>
      </c>
      <c r="D169" s="28">
        <v>1250000</v>
      </c>
      <c r="E169" s="28">
        <v>1257500</v>
      </c>
      <c r="F169" s="28"/>
      <c r="G169" s="28">
        <v>-1257500</v>
      </c>
      <c r="H169" s="28">
        <v>1263800</v>
      </c>
      <c r="I169" s="28"/>
      <c r="J169" s="28">
        <v>-1263800</v>
      </c>
      <c r="K169" s="28">
        <v>1270100</v>
      </c>
      <c r="L169" s="28"/>
      <c r="M169" s="28">
        <v>-1270100</v>
      </c>
      <c r="N169" s="28">
        <v>1282801</v>
      </c>
      <c r="O169" s="28"/>
      <c r="P169" s="28">
        <v>-1282801</v>
      </c>
    </row>
    <row r="170" spans="1:16" ht="13.2" x14ac:dyDescent="0.25">
      <c r="A170" s="33" t="s">
        <v>296</v>
      </c>
      <c r="B170" s="34" t="s">
        <v>297</v>
      </c>
      <c r="C170" s="28">
        <v>285605735.91000003</v>
      </c>
      <c r="D170" s="28">
        <v>250000</v>
      </c>
      <c r="E170" s="28">
        <v>290800</v>
      </c>
      <c r="F170" s="28"/>
      <c r="G170" s="28">
        <v>-290800</v>
      </c>
      <c r="H170" s="28">
        <v>292000</v>
      </c>
      <c r="I170" s="28"/>
      <c r="J170" s="28">
        <v>-292000</v>
      </c>
      <c r="K170" s="28">
        <v>293500</v>
      </c>
      <c r="L170" s="28"/>
      <c r="M170" s="28">
        <v>-293500</v>
      </c>
      <c r="N170" s="28">
        <v>296435</v>
      </c>
      <c r="O170" s="28"/>
      <c r="P170" s="28">
        <v>-296435</v>
      </c>
    </row>
    <row r="171" spans="1:16" ht="13.2" x14ac:dyDescent="0.25">
      <c r="A171" s="33" t="s">
        <v>298</v>
      </c>
      <c r="B171" s="34" t="s">
        <v>299</v>
      </c>
      <c r="C171" s="28">
        <v>18124084.78672</v>
      </c>
      <c r="D171" s="28">
        <v>21338849.791999999</v>
      </c>
      <c r="E171" s="28">
        <v>20460468.16</v>
      </c>
      <c r="F171" s="28"/>
      <c r="G171" s="28">
        <v>-20460468.16</v>
      </c>
      <c r="H171" s="28">
        <v>20291833.706999999</v>
      </c>
      <c r="I171" s="28"/>
      <c r="J171" s="28">
        <v>-20291833.706999999</v>
      </c>
      <c r="K171" s="28">
        <v>20393939.313000001</v>
      </c>
      <c r="L171" s="28"/>
      <c r="M171" s="28">
        <v>-20393939.313000001</v>
      </c>
      <c r="N171" s="28">
        <v>20597878.706130002</v>
      </c>
      <c r="O171" s="28"/>
      <c r="P171" s="28">
        <v>-20597878.706130002</v>
      </c>
    </row>
    <row r="172" spans="1:16" ht="13.2" x14ac:dyDescent="0.25">
      <c r="A172" s="29" t="s">
        <v>300</v>
      </c>
      <c r="B172" s="30" t="s">
        <v>301</v>
      </c>
      <c r="C172" s="28">
        <v>10693173679.009979</v>
      </c>
      <c r="D172" s="28">
        <v>10646112742.422001</v>
      </c>
      <c r="E172" s="28">
        <v>10853022834.59</v>
      </c>
      <c r="F172" s="28"/>
      <c r="G172" s="28">
        <v>-10853022834.59</v>
      </c>
      <c r="H172" s="28">
        <v>10967920911.625999</v>
      </c>
      <c r="I172" s="28"/>
      <c r="J172" s="28">
        <v>-10967920911.625999</v>
      </c>
      <c r="K172" s="28">
        <v>11386091395.736</v>
      </c>
      <c r="L172" s="28"/>
      <c r="M172" s="28">
        <v>-11386091395.736</v>
      </c>
      <c r="N172" s="28">
        <v>11499952309.693399</v>
      </c>
      <c r="O172" s="28"/>
      <c r="P172" s="28">
        <v>-11499952309.693399</v>
      </c>
    </row>
    <row r="173" spans="1:16" ht="13.2" x14ac:dyDescent="0.25">
      <c r="A173" s="31" t="s">
        <v>302</v>
      </c>
      <c r="B173" s="32" t="s">
        <v>303</v>
      </c>
      <c r="C173" s="28">
        <v>3311721001.7235661</v>
      </c>
      <c r="D173" s="28">
        <v>3188848149.665</v>
      </c>
      <c r="E173" s="28">
        <v>3207261775.4650002</v>
      </c>
      <c r="F173" s="28"/>
      <c r="G173" s="28">
        <v>-3207261775.4650002</v>
      </c>
      <c r="H173" s="28">
        <v>3245099463.052</v>
      </c>
      <c r="I173" s="28"/>
      <c r="J173" s="28">
        <v>-3245099463.052</v>
      </c>
      <c r="K173" s="28">
        <v>3495709315.842</v>
      </c>
      <c r="L173" s="28"/>
      <c r="M173" s="28">
        <v>-3495709315.842</v>
      </c>
      <c r="N173" s="28">
        <v>3530666409.0004201</v>
      </c>
      <c r="O173" s="28"/>
      <c r="P173" s="28">
        <v>-3530666409.0004201</v>
      </c>
    </row>
    <row r="174" spans="1:16" ht="13.2" x14ac:dyDescent="0.25">
      <c r="A174" s="33" t="s">
        <v>304</v>
      </c>
      <c r="B174" s="34" t="s">
        <v>305</v>
      </c>
      <c r="C174" s="28">
        <v>2684459032.13693</v>
      </c>
      <c r="D174" s="28">
        <v>2475176168.4809999</v>
      </c>
      <c r="E174" s="28">
        <v>2389731203.1300001</v>
      </c>
      <c r="F174" s="28"/>
      <c r="G174" s="28">
        <v>-2389731203.1300001</v>
      </c>
      <c r="H174" s="28">
        <v>2429565499.6820002</v>
      </c>
      <c r="I174" s="28"/>
      <c r="J174" s="28">
        <v>-2429565499.6820002</v>
      </c>
      <c r="K174" s="28">
        <v>2689974837.572</v>
      </c>
      <c r="L174" s="28"/>
      <c r="M174" s="28">
        <v>-2689974837.572</v>
      </c>
      <c r="N174" s="28">
        <v>2716874585.9477201</v>
      </c>
      <c r="O174" s="28"/>
      <c r="P174" s="28">
        <v>-2716874585.9477201</v>
      </c>
    </row>
    <row r="175" spans="1:16" ht="13.2" x14ac:dyDescent="0.25">
      <c r="A175" s="33" t="s">
        <v>306</v>
      </c>
      <c r="B175" s="34" t="s">
        <v>307</v>
      </c>
      <c r="C175" s="28">
        <v>180319500</v>
      </c>
      <c r="D175" s="28">
        <v>180319500</v>
      </c>
      <c r="E175" s="28">
        <v>180319500</v>
      </c>
      <c r="F175" s="28"/>
      <c r="G175" s="28">
        <v>-180319500</v>
      </c>
      <c r="H175" s="28">
        <v>180319500</v>
      </c>
      <c r="I175" s="28"/>
      <c r="J175" s="28">
        <v>-180319500</v>
      </c>
      <c r="K175" s="28">
        <v>180319500</v>
      </c>
      <c r="L175" s="28"/>
      <c r="M175" s="28">
        <v>-180319500</v>
      </c>
      <c r="N175" s="28">
        <v>182122695</v>
      </c>
      <c r="O175" s="28"/>
      <c r="P175" s="28">
        <v>-182122695</v>
      </c>
    </row>
    <row r="176" spans="1:16" ht="13.2" x14ac:dyDescent="0.25">
      <c r="A176" s="33" t="s">
        <v>308</v>
      </c>
      <c r="B176" s="34" t="s">
        <v>309</v>
      </c>
      <c r="C176" s="28">
        <v>124200226.58663601</v>
      </c>
      <c r="D176" s="28">
        <v>216889481.18399999</v>
      </c>
      <c r="E176" s="28">
        <v>318993072.33499998</v>
      </c>
      <c r="F176" s="28"/>
      <c r="G176" s="28">
        <v>-318993072.33499998</v>
      </c>
      <c r="H176" s="28">
        <v>318346463.37</v>
      </c>
      <c r="I176" s="28"/>
      <c r="J176" s="28">
        <v>-318346463.37</v>
      </c>
      <c r="K176" s="28">
        <v>301796978.26999998</v>
      </c>
      <c r="L176" s="28"/>
      <c r="M176" s="28">
        <v>-301796978.26999998</v>
      </c>
      <c r="N176" s="28">
        <v>304814948.05269998</v>
      </c>
      <c r="O176" s="28"/>
      <c r="P176" s="28">
        <v>-304814948.05269998</v>
      </c>
    </row>
    <row r="177" spans="1:16" ht="13.2" x14ac:dyDescent="0.25">
      <c r="A177" s="33" t="s">
        <v>310</v>
      </c>
      <c r="B177" s="34" t="s">
        <v>311</v>
      </c>
      <c r="C177" s="28">
        <v>322742243</v>
      </c>
      <c r="D177" s="28">
        <v>316463000</v>
      </c>
      <c r="E177" s="28">
        <v>318218000</v>
      </c>
      <c r="F177" s="28"/>
      <c r="G177" s="28">
        <v>-318218000</v>
      </c>
      <c r="H177" s="28">
        <v>316868000</v>
      </c>
      <c r="I177" s="28"/>
      <c r="J177" s="28">
        <v>-316868000</v>
      </c>
      <c r="K177" s="28">
        <v>323618000</v>
      </c>
      <c r="L177" s="28"/>
      <c r="M177" s="28">
        <v>-323618000</v>
      </c>
      <c r="N177" s="28">
        <v>326854180</v>
      </c>
      <c r="O177" s="28"/>
      <c r="P177" s="28">
        <v>-326854180</v>
      </c>
    </row>
    <row r="178" spans="1:16" ht="13.2" x14ac:dyDescent="0.25">
      <c r="A178" s="31" t="s">
        <v>312</v>
      </c>
      <c r="B178" s="32" t="s">
        <v>313</v>
      </c>
      <c r="C178" s="28">
        <v>7207806536.7241344</v>
      </c>
      <c r="D178" s="28">
        <v>7253013331.7460003</v>
      </c>
      <c r="E178" s="28">
        <v>7437370152.2749996</v>
      </c>
      <c r="F178" s="28"/>
      <c r="G178" s="28">
        <v>-7437370152.2749996</v>
      </c>
      <c r="H178" s="28">
        <v>7515351398.4960003</v>
      </c>
      <c r="I178" s="28"/>
      <c r="J178" s="28">
        <v>-7515351398.4960003</v>
      </c>
      <c r="K178" s="28">
        <v>7681987904.2259989</v>
      </c>
      <c r="L178" s="28"/>
      <c r="M178" s="28">
        <v>-7681987904.2259989</v>
      </c>
      <c r="N178" s="28">
        <v>7758807783.26826</v>
      </c>
      <c r="O178" s="28"/>
      <c r="P178" s="28">
        <v>-7758807783.26826</v>
      </c>
    </row>
    <row r="179" spans="1:16" ht="13.2" x14ac:dyDescent="0.25">
      <c r="A179" s="33" t="s">
        <v>314</v>
      </c>
      <c r="B179" s="34" t="s">
        <v>315</v>
      </c>
      <c r="C179" s="28">
        <v>5747616503.5406342</v>
      </c>
      <c r="D179" s="28">
        <v>5924140337.3269997</v>
      </c>
      <c r="E179" s="28">
        <v>6068102742.2150002</v>
      </c>
      <c r="F179" s="28"/>
      <c r="G179" s="28">
        <v>-6068102742.2150002</v>
      </c>
      <c r="H179" s="28">
        <v>6151151065.2209997</v>
      </c>
      <c r="I179" s="28"/>
      <c r="J179" s="28">
        <v>-6151151065.2209997</v>
      </c>
      <c r="K179" s="28">
        <v>6319581184.6669998</v>
      </c>
      <c r="L179" s="28"/>
      <c r="M179" s="28">
        <v>-6319581184.6669998</v>
      </c>
      <c r="N179" s="28">
        <v>6382776996.51367</v>
      </c>
      <c r="O179" s="28"/>
      <c r="P179" s="28">
        <v>-6382776996.51367</v>
      </c>
    </row>
    <row r="180" spans="1:16" ht="13.2" x14ac:dyDescent="0.25">
      <c r="A180" s="33" t="s">
        <v>316</v>
      </c>
      <c r="B180" s="34" t="s">
        <v>317</v>
      </c>
      <c r="C180" s="28">
        <v>1261195794.18764</v>
      </c>
      <c r="D180" s="28">
        <v>1091301544.688</v>
      </c>
      <c r="E180" s="28">
        <v>1108611252.24</v>
      </c>
      <c r="F180" s="28"/>
      <c r="G180" s="28">
        <v>-1108611252.24</v>
      </c>
      <c r="H180" s="28">
        <v>1131824695.2390001</v>
      </c>
      <c r="I180" s="28"/>
      <c r="J180" s="28">
        <v>-1131824695.2390001</v>
      </c>
      <c r="K180" s="28">
        <v>1148761515.9679999</v>
      </c>
      <c r="L180" s="28"/>
      <c r="M180" s="28">
        <v>-1148761515.9679999</v>
      </c>
      <c r="N180" s="28">
        <v>1160249131.1276801</v>
      </c>
      <c r="O180" s="28"/>
      <c r="P180" s="28">
        <v>-1160249131.1276801</v>
      </c>
    </row>
    <row r="181" spans="1:16" ht="13.2" x14ac:dyDescent="0.25">
      <c r="A181" s="33" t="s">
        <v>318</v>
      </c>
      <c r="B181" s="34" t="s">
        <v>319</v>
      </c>
      <c r="C181" s="28">
        <v>156184326.31126001</v>
      </c>
      <c r="D181" s="28">
        <v>207102122.34400001</v>
      </c>
      <c r="E181" s="28">
        <v>240600076.12</v>
      </c>
      <c r="F181" s="28"/>
      <c r="G181" s="28">
        <v>-240600076.12</v>
      </c>
      <c r="H181" s="28">
        <v>214681615.37599999</v>
      </c>
      <c r="I181" s="28"/>
      <c r="J181" s="28">
        <v>-214681615.37599999</v>
      </c>
      <c r="K181" s="28">
        <v>196307157.984</v>
      </c>
      <c r="L181" s="28"/>
      <c r="M181" s="28">
        <v>-196307157.984</v>
      </c>
      <c r="N181" s="28">
        <v>198270229.56384</v>
      </c>
      <c r="O181" s="28"/>
      <c r="P181" s="28">
        <v>-198270229.56384</v>
      </c>
    </row>
    <row r="182" spans="1:16" ht="13.2" x14ac:dyDescent="0.25">
      <c r="A182" s="33" t="s">
        <v>320</v>
      </c>
      <c r="B182" s="34" t="s">
        <v>321</v>
      </c>
      <c r="C182" s="28">
        <v>41757545.544600002</v>
      </c>
      <c r="D182" s="28">
        <v>29380427.386999998</v>
      </c>
      <c r="E182" s="28">
        <v>18960581.699999999</v>
      </c>
      <c r="F182" s="28"/>
      <c r="G182" s="28">
        <v>-18960581.699999999</v>
      </c>
      <c r="H182" s="28">
        <v>16593222.66</v>
      </c>
      <c r="I182" s="28"/>
      <c r="J182" s="28">
        <v>-16593222.66</v>
      </c>
      <c r="K182" s="28">
        <v>16231445.607000001</v>
      </c>
      <c r="L182" s="28"/>
      <c r="M182" s="28">
        <v>-16231445.607000001</v>
      </c>
      <c r="N182" s="28">
        <v>16393760.063069999</v>
      </c>
      <c r="O182" s="28"/>
      <c r="P182" s="28">
        <v>-16393760.063069999</v>
      </c>
    </row>
    <row r="183" spans="1:16" ht="13.2" x14ac:dyDescent="0.25">
      <c r="A183" s="33" t="s">
        <v>322</v>
      </c>
      <c r="B183" s="34" t="s">
        <v>323</v>
      </c>
      <c r="C183" s="28">
        <v>1052367.1399999999</v>
      </c>
      <c r="D183" s="28">
        <v>1088900</v>
      </c>
      <c r="E183" s="28">
        <v>1095500</v>
      </c>
      <c r="F183" s="28"/>
      <c r="G183" s="28">
        <v>-1095500</v>
      </c>
      <c r="H183" s="28">
        <v>1100800</v>
      </c>
      <c r="I183" s="28"/>
      <c r="J183" s="28">
        <v>-1100800</v>
      </c>
      <c r="K183" s="28">
        <v>1106600</v>
      </c>
      <c r="L183" s="28"/>
      <c r="M183" s="28">
        <v>-1106600</v>
      </c>
      <c r="N183" s="28">
        <v>1117666</v>
      </c>
      <c r="O183" s="28"/>
      <c r="P183" s="28">
        <v>-1117666</v>
      </c>
    </row>
    <row r="184" spans="1:16" ht="13.2" x14ac:dyDescent="0.25">
      <c r="A184" s="31" t="s">
        <v>324</v>
      </c>
      <c r="B184" s="32" t="s">
        <v>325</v>
      </c>
      <c r="C184" s="28">
        <v>173646140.56228</v>
      </c>
      <c r="D184" s="28">
        <v>204251261.01100001</v>
      </c>
      <c r="E184" s="28">
        <v>208390906.84999999</v>
      </c>
      <c r="F184" s="28"/>
      <c r="G184" s="28">
        <v>-208390906.84999999</v>
      </c>
      <c r="H184" s="28">
        <v>207470050.07800001</v>
      </c>
      <c r="I184" s="28"/>
      <c r="J184" s="28">
        <v>-207470050.07800001</v>
      </c>
      <c r="K184" s="28">
        <v>208394175.66800001</v>
      </c>
      <c r="L184" s="28"/>
      <c r="M184" s="28">
        <v>-208394175.66800001</v>
      </c>
      <c r="N184" s="28">
        <v>210478117.42467999</v>
      </c>
      <c r="O184" s="28"/>
      <c r="P184" s="28">
        <v>-210478117.42467999</v>
      </c>
    </row>
    <row r="185" spans="1:16" ht="13.2" x14ac:dyDescent="0.25">
      <c r="A185" s="33" t="s">
        <v>326</v>
      </c>
      <c r="B185" s="34" t="s">
        <v>327</v>
      </c>
      <c r="C185" s="28">
        <v>17200542.72656</v>
      </c>
      <c r="D185" s="28">
        <v>28972023.611000001</v>
      </c>
      <c r="E185" s="28">
        <v>29259375.405000001</v>
      </c>
      <c r="F185" s="28"/>
      <c r="G185" s="28">
        <v>-29259375.405000001</v>
      </c>
      <c r="H185" s="28">
        <v>29462143.556000002</v>
      </c>
      <c r="I185" s="28"/>
      <c r="J185" s="28">
        <v>-29462143.556000002</v>
      </c>
      <c r="K185" s="28">
        <v>29664054.603999998</v>
      </c>
      <c r="L185" s="28"/>
      <c r="M185" s="28">
        <v>-29664054.603999998</v>
      </c>
      <c r="N185" s="28">
        <v>29960695.150040001</v>
      </c>
      <c r="O185" s="28"/>
      <c r="P185" s="28">
        <v>-29960695.150040001</v>
      </c>
    </row>
    <row r="186" spans="1:16" ht="13.2" x14ac:dyDescent="0.25">
      <c r="A186" s="33" t="s">
        <v>328</v>
      </c>
      <c r="B186" s="34" t="s">
        <v>329</v>
      </c>
      <c r="C186" s="28">
        <v>156445597.83572</v>
      </c>
      <c r="D186" s="28">
        <v>175279237.40000001</v>
      </c>
      <c r="E186" s="28">
        <v>179131531.44499999</v>
      </c>
      <c r="F186" s="28"/>
      <c r="G186" s="28">
        <v>-179131531.44499999</v>
      </c>
      <c r="H186" s="28">
        <v>178007906.52200001</v>
      </c>
      <c r="I186" s="28"/>
      <c r="J186" s="28">
        <v>-178007906.52200001</v>
      </c>
      <c r="K186" s="28">
        <v>178730121.06400001</v>
      </c>
      <c r="L186" s="28"/>
      <c r="M186" s="28">
        <v>-178730121.06400001</v>
      </c>
      <c r="N186" s="28">
        <v>180517422.27463999</v>
      </c>
      <c r="O186" s="28"/>
      <c r="P186" s="28">
        <v>-180517422.27463999</v>
      </c>
    </row>
    <row r="187" spans="1:16" ht="13.2" x14ac:dyDescent="0.25">
      <c r="A187" s="29" t="s">
        <v>330</v>
      </c>
      <c r="B187" s="30" t="s">
        <v>331</v>
      </c>
      <c r="C187" s="28">
        <v>1903155685.90396</v>
      </c>
      <c r="D187" s="28">
        <v>1652988768.9619999</v>
      </c>
      <c r="E187" s="28">
        <v>1837419982.03</v>
      </c>
      <c r="F187" s="28"/>
      <c r="G187" s="28">
        <v>-1837419982.03</v>
      </c>
      <c r="H187" s="28">
        <v>2027702926.9549999</v>
      </c>
      <c r="I187" s="28"/>
      <c r="J187" s="28">
        <v>-2027702926.9549999</v>
      </c>
      <c r="K187" s="28">
        <v>2025078411.01</v>
      </c>
      <c r="L187" s="28"/>
      <c r="M187" s="28">
        <v>-2025078411.01</v>
      </c>
      <c r="N187" s="28">
        <v>2045329195.1201</v>
      </c>
      <c r="O187" s="28"/>
      <c r="P187" s="28">
        <v>-2045329195.1201</v>
      </c>
    </row>
    <row r="188" spans="1:16" ht="13.2" x14ac:dyDescent="0.25">
      <c r="A188" s="31" t="s">
        <v>332</v>
      </c>
      <c r="B188" s="32" t="s">
        <v>333</v>
      </c>
      <c r="C188" s="28">
        <v>1388043862.5970399</v>
      </c>
      <c r="D188" s="28">
        <v>1127229641.7460001</v>
      </c>
      <c r="E188" s="28">
        <v>1308251724.5350001</v>
      </c>
      <c r="F188" s="28"/>
      <c r="G188" s="28">
        <v>-1308251724.5350001</v>
      </c>
      <c r="H188" s="28">
        <v>1471357130.1170001</v>
      </c>
      <c r="I188" s="28"/>
      <c r="J188" s="28">
        <v>-1471357130.1170001</v>
      </c>
      <c r="K188" s="28">
        <v>1446245612.835</v>
      </c>
      <c r="L188" s="28"/>
      <c r="M188" s="28">
        <v>-1446245612.835</v>
      </c>
      <c r="N188" s="28">
        <v>1460708068.9633501</v>
      </c>
      <c r="O188" s="28"/>
      <c r="P188" s="28">
        <v>-1460708068.9633501</v>
      </c>
    </row>
    <row r="189" spans="1:16" ht="13.2" x14ac:dyDescent="0.25">
      <c r="A189" s="33" t="s">
        <v>334</v>
      </c>
      <c r="B189" s="34" t="s">
        <v>335</v>
      </c>
      <c r="C189" s="28">
        <v>37245684.890000001</v>
      </c>
      <c r="D189" s="28">
        <v>55000000</v>
      </c>
      <c r="E189" s="28">
        <v>59500000</v>
      </c>
      <c r="F189" s="28"/>
      <c r="G189" s="28">
        <v>-59500000</v>
      </c>
      <c r="H189" s="28">
        <v>59500000</v>
      </c>
      <c r="I189" s="28"/>
      <c r="J189" s="28">
        <v>-59500000</v>
      </c>
      <c r="K189" s="28">
        <v>59500000</v>
      </c>
      <c r="L189" s="28"/>
      <c r="M189" s="28">
        <v>-59500000</v>
      </c>
      <c r="N189" s="28">
        <v>60095000</v>
      </c>
      <c r="O189" s="28"/>
      <c r="P189" s="28">
        <v>-60095000</v>
      </c>
    </row>
    <row r="190" spans="1:16" ht="13.2" x14ac:dyDescent="0.25">
      <c r="A190" s="33" t="s">
        <v>336</v>
      </c>
      <c r="B190" s="34" t="s">
        <v>337</v>
      </c>
      <c r="C190" s="28">
        <v>64972914.229999997</v>
      </c>
      <c r="D190" s="28">
        <v>64400000</v>
      </c>
      <c r="E190" s="28">
        <v>79400000</v>
      </c>
      <c r="F190" s="28"/>
      <c r="G190" s="28">
        <v>-79400000</v>
      </c>
      <c r="H190" s="28">
        <v>84400000</v>
      </c>
      <c r="I190" s="28"/>
      <c r="J190" s="28">
        <v>-84400000</v>
      </c>
      <c r="K190" s="28">
        <v>84400000</v>
      </c>
      <c r="L190" s="28"/>
      <c r="M190" s="28">
        <v>-84400000</v>
      </c>
      <c r="N190" s="28">
        <v>85244000</v>
      </c>
      <c r="O190" s="28"/>
      <c r="P190" s="28">
        <v>-85244000</v>
      </c>
    </row>
    <row r="191" spans="1:16" ht="13.2" x14ac:dyDescent="0.25">
      <c r="A191" s="33" t="s">
        <v>338</v>
      </c>
      <c r="B191" s="34" t="s">
        <v>339</v>
      </c>
      <c r="C191" s="28">
        <v>1083168699</v>
      </c>
      <c r="D191" s="28">
        <v>781982600</v>
      </c>
      <c r="E191" s="28">
        <v>941666700</v>
      </c>
      <c r="F191" s="28"/>
      <c r="G191" s="28">
        <v>-941666700</v>
      </c>
      <c r="H191" s="28">
        <v>1111000000</v>
      </c>
      <c r="I191" s="28"/>
      <c r="J191" s="28">
        <v>-1111000000</v>
      </c>
      <c r="K191" s="28">
        <v>1083333300</v>
      </c>
      <c r="L191" s="28"/>
      <c r="M191" s="28">
        <v>-1083333300</v>
      </c>
      <c r="N191" s="28">
        <v>1094166633</v>
      </c>
      <c r="O191" s="28"/>
      <c r="P191" s="28">
        <v>-1094166633</v>
      </c>
    </row>
    <row r="192" spans="1:16" ht="13.2" x14ac:dyDescent="0.25">
      <c r="A192" s="33" t="s">
        <v>340</v>
      </c>
      <c r="B192" s="34" t="s">
        <v>341</v>
      </c>
      <c r="C192" s="28">
        <v>9000000</v>
      </c>
      <c r="D192" s="28">
        <v>26000000</v>
      </c>
      <c r="E192" s="28">
        <v>26000000</v>
      </c>
      <c r="F192" s="28"/>
      <c r="G192" s="28">
        <v>-26000000</v>
      </c>
      <c r="H192" s="28">
        <v>26000000</v>
      </c>
      <c r="I192" s="28"/>
      <c r="J192" s="28">
        <v>-26000000</v>
      </c>
      <c r="K192" s="28">
        <v>26000000</v>
      </c>
      <c r="L192" s="28"/>
      <c r="M192" s="28">
        <v>-26000000</v>
      </c>
      <c r="N192" s="28">
        <v>26260000</v>
      </c>
      <c r="O192" s="28"/>
      <c r="P192" s="28">
        <v>-26260000</v>
      </c>
    </row>
    <row r="193" spans="1:16" ht="13.2" x14ac:dyDescent="0.25">
      <c r="A193" s="33" t="s">
        <v>342</v>
      </c>
      <c r="B193" s="34" t="s">
        <v>343</v>
      </c>
      <c r="C193" s="28">
        <v>193656564.47703999</v>
      </c>
      <c r="D193" s="28">
        <v>199847041.74599999</v>
      </c>
      <c r="E193" s="28">
        <v>201685024.535</v>
      </c>
      <c r="F193" s="28"/>
      <c r="G193" s="28">
        <v>-201685024.535</v>
      </c>
      <c r="H193" s="28">
        <v>190457130.11700001</v>
      </c>
      <c r="I193" s="28"/>
      <c r="J193" s="28">
        <v>-190457130.11700001</v>
      </c>
      <c r="K193" s="28">
        <v>193012312.83500001</v>
      </c>
      <c r="L193" s="28"/>
      <c r="M193" s="28">
        <v>-193012312.83500001</v>
      </c>
      <c r="N193" s="28">
        <v>194942435.96335</v>
      </c>
      <c r="O193" s="28"/>
      <c r="P193" s="28">
        <v>-194942435.96335</v>
      </c>
    </row>
    <row r="194" spans="1:16" ht="13.2" x14ac:dyDescent="0.25">
      <c r="A194" s="31" t="s">
        <v>344</v>
      </c>
      <c r="B194" s="32" t="s">
        <v>345</v>
      </c>
      <c r="C194" s="28">
        <v>288761248.14249998</v>
      </c>
      <c r="D194" s="28">
        <v>299709045</v>
      </c>
      <c r="E194" s="28">
        <v>305199830</v>
      </c>
      <c r="F194" s="28"/>
      <c r="G194" s="28">
        <v>-305199830</v>
      </c>
      <c r="H194" s="28">
        <v>294887740</v>
      </c>
      <c r="I194" s="28"/>
      <c r="J194" s="28">
        <v>-294887740</v>
      </c>
      <c r="K194" s="28">
        <v>296362255</v>
      </c>
      <c r="L194" s="28"/>
      <c r="M194" s="28">
        <v>-296362255</v>
      </c>
      <c r="N194" s="28">
        <v>299325877.55000001</v>
      </c>
      <c r="O194" s="28"/>
      <c r="P194" s="28">
        <v>-299325877.55000001</v>
      </c>
    </row>
    <row r="195" spans="1:16" ht="13.2" x14ac:dyDescent="0.25">
      <c r="A195" s="33" t="s">
        <v>346</v>
      </c>
      <c r="B195" s="34" t="s">
        <v>347</v>
      </c>
      <c r="C195" s="28">
        <v>126600775.8</v>
      </c>
      <c r="D195" s="28">
        <v>136352600</v>
      </c>
      <c r="E195" s="28">
        <v>140980000</v>
      </c>
      <c r="F195" s="28"/>
      <c r="G195" s="28">
        <v>-140980000</v>
      </c>
      <c r="H195" s="28">
        <v>151200000</v>
      </c>
      <c r="I195" s="28"/>
      <c r="J195" s="28">
        <v>-151200000</v>
      </c>
      <c r="K195" s="28">
        <v>151956000</v>
      </c>
      <c r="L195" s="28"/>
      <c r="M195" s="28">
        <v>-151956000</v>
      </c>
      <c r="N195" s="28">
        <v>153475560</v>
      </c>
      <c r="O195" s="28"/>
      <c r="P195" s="28">
        <v>-153475560</v>
      </c>
    </row>
    <row r="196" spans="1:16" ht="13.2" x14ac:dyDescent="0.25">
      <c r="A196" s="33" t="s">
        <v>348</v>
      </c>
      <c r="B196" s="34" t="s">
        <v>349</v>
      </c>
      <c r="C196" s="28">
        <v>138658036.035</v>
      </c>
      <c r="D196" s="28">
        <v>139702690</v>
      </c>
      <c r="E196" s="28">
        <v>140448760</v>
      </c>
      <c r="F196" s="28"/>
      <c r="G196" s="28">
        <v>-140448760</v>
      </c>
      <c r="H196" s="28">
        <v>123565980</v>
      </c>
      <c r="I196" s="28"/>
      <c r="J196" s="28">
        <v>-123565980</v>
      </c>
      <c r="K196" s="28">
        <v>124183810</v>
      </c>
      <c r="L196" s="28"/>
      <c r="M196" s="28">
        <v>-124183810</v>
      </c>
      <c r="N196" s="28">
        <v>125425648.09999999</v>
      </c>
      <c r="O196" s="28"/>
      <c r="P196" s="28">
        <v>-125425648.09999999</v>
      </c>
    </row>
    <row r="197" spans="1:16" ht="13.2" x14ac:dyDescent="0.25">
      <c r="A197" s="33" t="s">
        <v>350</v>
      </c>
      <c r="B197" s="34" t="s">
        <v>351</v>
      </c>
      <c r="C197" s="28">
        <v>23502436.307500001</v>
      </c>
      <c r="D197" s="28">
        <v>23653755</v>
      </c>
      <c r="E197" s="28">
        <v>23771070</v>
      </c>
      <c r="F197" s="28"/>
      <c r="G197" s="28">
        <v>-23771070</v>
      </c>
      <c r="H197" s="28">
        <v>20121760</v>
      </c>
      <c r="I197" s="28"/>
      <c r="J197" s="28">
        <v>-20121760</v>
      </c>
      <c r="K197" s="28">
        <v>20222445</v>
      </c>
      <c r="L197" s="28"/>
      <c r="M197" s="28">
        <v>-20222445</v>
      </c>
      <c r="N197" s="28">
        <v>20424669.449999999</v>
      </c>
      <c r="O197" s="28"/>
      <c r="P197" s="28">
        <v>-20424669.449999999</v>
      </c>
    </row>
    <row r="198" spans="1:16" ht="13.2" x14ac:dyDescent="0.25">
      <c r="A198" s="31" t="s">
        <v>352</v>
      </c>
      <c r="B198" s="32" t="s">
        <v>353</v>
      </c>
      <c r="C198" s="28">
        <v>205907601.30902001</v>
      </c>
      <c r="D198" s="28">
        <v>206725858.403</v>
      </c>
      <c r="E198" s="28">
        <v>205092053.38</v>
      </c>
      <c r="F198" s="28"/>
      <c r="G198" s="28">
        <v>-205092053.38</v>
      </c>
      <c r="H198" s="28">
        <v>242425360.72400001</v>
      </c>
      <c r="I198" s="28"/>
      <c r="J198" s="28">
        <v>-242425360.72400001</v>
      </c>
      <c r="K198" s="28">
        <v>263591416.24900004</v>
      </c>
      <c r="L198" s="28"/>
      <c r="M198" s="28">
        <v>-263591416.24900004</v>
      </c>
      <c r="N198" s="28">
        <v>266227330.41148999</v>
      </c>
      <c r="O198" s="28"/>
      <c r="P198" s="28">
        <v>-266227330.41148999</v>
      </c>
    </row>
    <row r="199" spans="1:16" ht="13.2" x14ac:dyDescent="0.25">
      <c r="A199" s="33" t="s">
        <v>354</v>
      </c>
      <c r="B199" s="34" t="s">
        <v>353</v>
      </c>
      <c r="C199" s="28">
        <v>192824648.15902001</v>
      </c>
      <c r="D199" s="28">
        <v>194761558.403</v>
      </c>
      <c r="E199" s="28">
        <v>197083253.38</v>
      </c>
      <c r="F199" s="28"/>
      <c r="G199" s="28">
        <v>-197083253.38</v>
      </c>
      <c r="H199" s="28">
        <v>234379860.72400001</v>
      </c>
      <c r="I199" s="28"/>
      <c r="J199" s="28">
        <v>-234379860.72400001</v>
      </c>
      <c r="K199" s="28">
        <v>255505716.24900004</v>
      </c>
      <c r="L199" s="28"/>
      <c r="M199" s="28">
        <v>-255505716.24900004</v>
      </c>
      <c r="N199" s="28">
        <v>258060773.41148999</v>
      </c>
      <c r="O199" s="28"/>
      <c r="P199" s="28">
        <v>-258060773.41148999</v>
      </c>
    </row>
    <row r="200" spans="1:16" ht="13.2" x14ac:dyDescent="0.25">
      <c r="A200" s="33" t="s">
        <v>355</v>
      </c>
      <c r="B200" s="34" t="s">
        <v>356</v>
      </c>
      <c r="C200" s="28">
        <v>13082953.15</v>
      </c>
      <c r="D200" s="28">
        <v>11964300</v>
      </c>
      <c r="E200" s="28">
        <v>8008800</v>
      </c>
      <c r="F200" s="28"/>
      <c r="G200" s="28">
        <v>-8008800</v>
      </c>
      <c r="H200" s="28">
        <v>8045500</v>
      </c>
      <c r="I200" s="28"/>
      <c r="J200" s="28">
        <v>-8045500</v>
      </c>
      <c r="K200" s="28">
        <v>8085700</v>
      </c>
      <c r="L200" s="28"/>
      <c r="M200" s="28">
        <v>-8085700</v>
      </c>
      <c r="N200" s="28">
        <v>8166557</v>
      </c>
      <c r="O200" s="28"/>
      <c r="P200" s="28">
        <v>-8166557</v>
      </c>
    </row>
    <row r="201" spans="1:16" ht="13.2" x14ac:dyDescent="0.25">
      <c r="A201" s="31" t="s">
        <v>357</v>
      </c>
      <c r="B201" s="32" t="s">
        <v>358</v>
      </c>
      <c r="C201" s="28">
        <v>20442973.8554</v>
      </c>
      <c r="D201" s="28">
        <v>19324223.813000001</v>
      </c>
      <c r="E201" s="28">
        <v>18876374.114999998</v>
      </c>
      <c r="F201" s="28"/>
      <c r="G201" s="28">
        <v>-18876374.114999998</v>
      </c>
      <c r="H201" s="28">
        <v>19032696.114</v>
      </c>
      <c r="I201" s="28"/>
      <c r="J201" s="28">
        <v>-19032696.114</v>
      </c>
      <c r="K201" s="28">
        <v>18879126.925999999</v>
      </c>
      <c r="L201" s="28"/>
      <c r="M201" s="28">
        <v>-18879126.925999999</v>
      </c>
      <c r="N201" s="28">
        <v>19067918.195259999</v>
      </c>
      <c r="O201" s="28"/>
      <c r="P201" s="28">
        <v>-19067918.195259999</v>
      </c>
    </row>
    <row r="202" spans="1:16" ht="13.2" x14ac:dyDescent="0.25">
      <c r="A202" s="33" t="s">
        <v>359</v>
      </c>
      <c r="B202" s="34" t="s">
        <v>358</v>
      </c>
      <c r="C202" s="28">
        <v>20442973.8554</v>
      </c>
      <c r="D202" s="28">
        <v>19324223.813000001</v>
      </c>
      <c r="E202" s="28">
        <v>18876374.114999998</v>
      </c>
      <c r="F202" s="28"/>
      <c r="G202" s="28">
        <v>-18876374.114999998</v>
      </c>
      <c r="H202" s="28">
        <v>19032696.114</v>
      </c>
      <c r="I202" s="28"/>
      <c r="J202" s="28">
        <v>-19032696.114</v>
      </c>
      <c r="K202" s="28">
        <v>18879126.925999999</v>
      </c>
      <c r="L202" s="28"/>
      <c r="M202" s="28">
        <v>-18879126.925999999</v>
      </c>
      <c r="N202" s="28">
        <v>19067918.195259999</v>
      </c>
      <c r="O202" s="28"/>
      <c r="P202" s="28">
        <v>-19067918.195259999</v>
      </c>
    </row>
    <row r="203" spans="1:16" ht="13.2" x14ac:dyDescent="0.25">
      <c r="A203" s="29" t="s">
        <v>360</v>
      </c>
      <c r="B203" s="30" t="s">
        <v>361</v>
      </c>
      <c r="C203" s="28">
        <v>3658621456.1900201</v>
      </c>
      <c r="D203" s="28">
        <v>3718306516.79</v>
      </c>
      <c r="E203" s="28">
        <v>3678081384.71</v>
      </c>
      <c r="F203" s="28">
        <v>3504419545</v>
      </c>
      <c r="G203" s="28">
        <v>-173661839.71000001</v>
      </c>
      <c r="H203" s="28">
        <v>3678325256.54</v>
      </c>
      <c r="I203" s="28">
        <v>3506643700</v>
      </c>
      <c r="J203" s="28">
        <v>-171681556.53999999</v>
      </c>
      <c r="K203" s="28">
        <v>3658246881.5289998</v>
      </c>
      <c r="L203" s="28">
        <v>3485280305</v>
      </c>
      <c r="M203" s="28">
        <v>-172966576.52900001</v>
      </c>
      <c r="N203" s="28">
        <v>3694829350.3442898</v>
      </c>
      <c r="O203" s="28">
        <v>3485295650</v>
      </c>
      <c r="P203" s="28">
        <v>-209533700.34428999</v>
      </c>
    </row>
    <row r="204" spans="1:16" ht="13.2" x14ac:dyDescent="0.25">
      <c r="A204" s="31" t="s">
        <v>362</v>
      </c>
      <c r="B204" s="32" t="s">
        <v>361</v>
      </c>
      <c r="C204" s="28">
        <v>3658621456.1900201</v>
      </c>
      <c r="D204" s="28">
        <v>3718306516.79</v>
      </c>
      <c r="E204" s="28">
        <v>3678081384.71</v>
      </c>
      <c r="F204" s="28">
        <v>3504419545</v>
      </c>
      <c r="G204" s="28">
        <v>-173661839.71000001</v>
      </c>
      <c r="H204" s="28">
        <v>3678325256.54</v>
      </c>
      <c r="I204" s="28">
        <v>3506643700</v>
      </c>
      <c r="J204" s="28">
        <v>-171681556.53999999</v>
      </c>
      <c r="K204" s="28">
        <v>3658246881.5289998</v>
      </c>
      <c r="L204" s="28">
        <v>3485280305</v>
      </c>
      <c r="M204" s="28">
        <v>-172966576.52900001</v>
      </c>
      <c r="N204" s="28">
        <v>3694829350.3442898</v>
      </c>
      <c r="O204" s="28">
        <v>3485295650</v>
      </c>
      <c r="P204" s="28">
        <v>-209533700.34428999</v>
      </c>
    </row>
    <row r="205" spans="1:16" ht="13.2" x14ac:dyDescent="0.25">
      <c r="A205" s="35" t="s">
        <v>363</v>
      </c>
      <c r="B205" s="34" t="s">
        <v>15</v>
      </c>
      <c r="C205" s="28">
        <v>51811311.000079997</v>
      </c>
      <c r="D205" s="28">
        <v>54023598.593000002</v>
      </c>
      <c r="E205" s="28">
        <v>55563561.200000003</v>
      </c>
      <c r="F205" s="28">
        <v>52903940</v>
      </c>
      <c r="G205" s="28">
        <v>-2659621.2000000002</v>
      </c>
      <c r="H205" s="28">
        <v>55982428.247000001</v>
      </c>
      <c r="I205" s="28">
        <v>53177700</v>
      </c>
      <c r="J205" s="28">
        <v>-2804728.247</v>
      </c>
      <c r="K205" s="28">
        <v>54098193.174999997</v>
      </c>
      <c r="L205" s="28">
        <v>51412260</v>
      </c>
      <c r="M205" s="28">
        <v>-2685933.1749999998</v>
      </c>
      <c r="N205" s="28">
        <v>54639175.106749997</v>
      </c>
      <c r="O205" s="28">
        <v>51398300</v>
      </c>
      <c r="P205" s="28">
        <v>-3240875.1067499998</v>
      </c>
    </row>
    <row r="206" spans="1:16" ht="13.2" x14ac:dyDescent="0.25">
      <c r="A206" s="36" t="s">
        <v>187</v>
      </c>
      <c r="B206" s="37" t="s">
        <v>188</v>
      </c>
      <c r="C206" s="28"/>
      <c r="D206" s="28">
        <v>221399.97099999999</v>
      </c>
      <c r="E206" s="28">
        <v>218235.84</v>
      </c>
      <c r="F206" s="28"/>
      <c r="G206" s="28">
        <v>-218235.84</v>
      </c>
      <c r="H206" s="28">
        <v>221422.57800000001</v>
      </c>
      <c r="I206" s="28"/>
      <c r="J206" s="28">
        <v>-221422.57800000001</v>
      </c>
      <c r="K206" s="28">
        <v>218660.55</v>
      </c>
      <c r="L206" s="28"/>
      <c r="M206" s="28">
        <v>-218660.55</v>
      </c>
      <c r="N206" s="28">
        <v>220847.15549999999</v>
      </c>
      <c r="O206" s="28"/>
      <c r="P206" s="28">
        <v>-220847.15549999999</v>
      </c>
    </row>
    <row r="207" spans="1:16" ht="13.2" x14ac:dyDescent="0.25">
      <c r="A207" s="36" t="s">
        <v>189</v>
      </c>
      <c r="B207" s="37" t="s">
        <v>190</v>
      </c>
      <c r="C207" s="28"/>
      <c r="D207" s="28"/>
      <c r="E207" s="28">
        <v>979074.24</v>
      </c>
      <c r="F207" s="28"/>
      <c r="G207" s="28">
        <v>-979074.24</v>
      </c>
      <c r="H207" s="28">
        <v>1263793.3489999999</v>
      </c>
      <c r="I207" s="28"/>
      <c r="J207" s="28">
        <v>-1263793.3489999999</v>
      </c>
      <c r="K207" s="28">
        <v>1533028.7749999999</v>
      </c>
      <c r="L207" s="28"/>
      <c r="M207" s="28">
        <v>-1533028.7749999999</v>
      </c>
      <c r="N207" s="28">
        <v>1548359.06275</v>
      </c>
      <c r="O207" s="28"/>
      <c r="P207" s="28">
        <v>-1548359.06275</v>
      </c>
    </row>
    <row r="208" spans="1:16" ht="13.2" x14ac:dyDescent="0.25">
      <c r="A208" s="36" t="s">
        <v>191</v>
      </c>
      <c r="B208" s="37" t="s">
        <v>192</v>
      </c>
      <c r="C208" s="28">
        <v>150.04</v>
      </c>
      <c r="D208" s="28">
        <v>236533.193</v>
      </c>
      <c r="E208" s="28">
        <v>237660</v>
      </c>
      <c r="F208" s="28"/>
      <c r="G208" s="28">
        <v>-237660</v>
      </c>
      <c r="H208" s="28">
        <v>238150.315</v>
      </c>
      <c r="I208" s="28"/>
      <c r="J208" s="28">
        <v>-238150.315</v>
      </c>
      <c r="K208" s="28">
        <v>235174.39999999999</v>
      </c>
      <c r="L208" s="28"/>
      <c r="M208" s="28">
        <v>-235174.39999999999</v>
      </c>
      <c r="N208" s="28">
        <v>237526.144</v>
      </c>
      <c r="O208" s="28"/>
      <c r="P208" s="28">
        <v>-237526.144</v>
      </c>
    </row>
    <row r="209" spans="1:16" ht="13.2" x14ac:dyDescent="0.25">
      <c r="A209" s="36" t="s">
        <v>193</v>
      </c>
      <c r="B209" s="37" t="s">
        <v>194</v>
      </c>
      <c r="C209" s="28">
        <v>10942.561916000001</v>
      </c>
      <c r="D209" s="28">
        <v>27176.5</v>
      </c>
      <c r="E209" s="28">
        <v>27120</v>
      </c>
      <c r="F209" s="28"/>
      <c r="G209" s="28">
        <v>-27120</v>
      </c>
      <c r="H209" s="28">
        <v>27176.5</v>
      </c>
      <c r="I209" s="28"/>
      <c r="J209" s="28">
        <v>-27176.5</v>
      </c>
      <c r="K209" s="28">
        <v>26837.5</v>
      </c>
      <c r="L209" s="28"/>
      <c r="M209" s="28">
        <v>-26837.5</v>
      </c>
      <c r="N209" s="28">
        <v>27105.875</v>
      </c>
      <c r="O209" s="28"/>
      <c r="P209" s="28">
        <v>-27105.875</v>
      </c>
    </row>
    <row r="210" spans="1:16" ht="13.2" x14ac:dyDescent="0.25">
      <c r="A210" s="36" t="s">
        <v>195</v>
      </c>
      <c r="B210" s="37" t="s">
        <v>196</v>
      </c>
      <c r="C210" s="28">
        <v>46341.316164000003</v>
      </c>
      <c r="D210" s="28">
        <v>84948.929000000004</v>
      </c>
      <c r="E210" s="28">
        <v>107421.12</v>
      </c>
      <c r="F210" s="28"/>
      <c r="G210" s="28">
        <v>-107421.12</v>
      </c>
      <c r="H210" s="28">
        <v>108275.505</v>
      </c>
      <c r="I210" s="28"/>
      <c r="J210" s="28">
        <v>-108275.505</v>
      </c>
      <c r="K210" s="28">
        <v>113981.95</v>
      </c>
      <c r="L210" s="28"/>
      <c r="M210" s="28">
        <v>-113981.95</v>
      </c>
      <c r="N210" s="28">
        <v>115121.76949999999</v>
      </c>
      <c r="O210" s="28"/>
      <c r="P210" s="28">
        <v>-115121.76949999999</v>
      </c>
    </row>
    <row r="211" spans="1:16" ht="13.2" x14ac:dyDescent="0.25">
      <c r="A211" s="36" t="s">
        <v>427</v>
      </c>
      <c r="B211" s="37" t="s">
        <v>204</v>
      </c>
      <c r="C211" s="28">
        <v>42663906.256999999</v>
      </c>
      <c r="D211" s="28">
        <v>44299640</v>
      </c>
      <c r="E211" s="28">
        <v>44843400</v>
      </c>
      <c r="F211" s="28">
        <v>43753290</v>
      </c>
      <c r="G211" s="28">
        <v>-1090110</v>
      </c>
      <c r="H211" s="28">
        <v>44926910</v>
      </c>
      <c r="I211" s="28">
        <v>43981000</v>
      </c>
      <c r="J211" s="28">
        <v>-945910</v>
      </c>
      <c r="K211" s="28">
        <v>42636860</v>
      </c>
      <c r="L211" s="28">
        <v>42078610</v>
      </c>
      <c r="M211" s="28">
        <v>-558250</v>
      </c>
      <c r="N211" s="28">
        <v>43063228.600000001</v>
      </c>
      <c r="O211" s="28">
        <v>41971300</v>
      </c>
      <c r="P211" s="28">
        <v>-1091928.6000000001</v>
      </c>
    </row>
    <row r="212" spans="1:16" ht="13.2" x14ac:dyDescent="0.25">
      <c r="A212" s="36" t="s">
        <v>201</v>
      </c>
      <c r="B212" s="37" t="s">
        <v>202</v>
      </c>
      <c r="C212" s="28">
        <v>9089970.8249999993</v>
      </c>
      <c r="D212" s="28">
        <v>9153900</v>
      </c>
      <c r="E212" s="28">
        <v>9150650</v>
      </c>
      <c r="F212" s="28">
        <v>9150650</v>
      </c>
      <c r="G212" s="28"/>
      <c r="H212" s="28">
        <v>9196700</v>
      </c>
      <c r="I212" s="28">
        <v>9196700</v>
      </c>
      <c r="J212" s="28"/>
      <c r="K212" s="28">
        <v>9333650</v>
      </c>
      <c r="L212" s="28">
        <v>9333650</v>
      </c>
      <c r="M212" s="28"/>
      <c r="N212" s="28">
        <v>9426986.5</v>
      </c>
      <c r="O212" s="28">
        <v>9427000</v>
      </c>
      <c r="P212" s="28">
        <v>13.5</v>
      </c>
    </row>
    <row r="213" spans="1:16" ht="13.2" x14ac:dyDescent="0.25">
      <c r="A213" s="35" t="s">
        <v>364</v>
      </c>
      <c r="B213" s="34" t="s">
        <v>365</v>
      </c>
      <c r="C213" s="28">
        <v>11015720.1</v>
      </c>
      <c r="D213" s="28">
        <v>11190000</v>
      </c>
      <c r="E213" s="28">
        <v>11290000</v>
      </c>
      <c r="F213" s="28">
        <v>11290000</v>
      </c>
      <c r="G213" s="28"/>
      <c r="H213" s="28">
        <v>11290000</v>
      </c>
      <c r="I213" s="28">
        <v>11290000</v>
      </c>
      <c r="J213" s="28"/>
      <c r="K213" s="28">
        <v>11233600</v>
      </c>
      <c r="L213" s="28">
        <v>11233600</v>
      </c>
      <c r="M213" s="28"/>
      <c r="N213" s="28">
        <v>11345936</v>
      </c>
      <c r="O213" s="28">
        <v>11233600</v>
      </c>
      <c r="P213" s="28">
        <v>-112336</v>
      </c>
    </row>
    <row r="214" spans="1:16" ht="13.2" x14ac:dyDescent="0.25">
      <c r="A214" s="36" t="s">
        <v>428</v>
      </c>
      <c r="B214" s="37" t="s">
        <v>27</v>
      </c>
      <c r="C214" s="28">
        <v>11015720.1</v>
      </c>
      <c r="D214" s="28">
        <v>11190000</v>
      </c>
      <c r="E214" s="28">
        <v>11290000</v>
      </c>
      <c r="F214" s="28">
        <v>11290000</v>
      </c>
      <c r="G214" s="28"/>
      <c r="H214" s="28">
        <v>11290000</v>
      </c>
      <c r="I214" s="28">
        <v>11290000</v>
      </c>
      <c r="J214" s="28"/>
      <c r="K214" s="28">
        <v>11233600</v>
      </c>
      <c r="L214" s="28">
        <v>11233600</v>
      </c>
      <c r="M214" s="28"/>
      <c r="N214" s="28">
        <v>11345936</v>
      </c>
      <c r="O214" s="28">
        <v>11233600</v>
      </c>
      <c r="P214" s="28">
        <v>-112336</v>
      </c>
    </row>
    <row r="215" spans="1:16" ht="13.2" x14ac:dyDescent="0.25">
      <c r="A215" s="35" t="s">
        <v>366</v>
      </c>
      <c r="B215" s="34" t="s">
        <v>367</v>
      </c>
      <c r="C215" s="28">
        <v>57754440.618280001</v>
      </c>
      <c r="D215" s="28">
        <v>55548802.843000002</v>
      </c>
      <c r="E215" s="28">
        <v>56145954.024999999</v>
      </c>
      <c r="F215" s="28"/>
      <c r="G215" s="28">
        <v>-56145954.024999999</v>
      </c>
      <c r="H215" s="28">
        <v>55587169.614</v>
      </c>
      <c r="I215" s="28"/>
      <c r="J215" s="28">
        <v>-55587169.614</v>
      </c>
      <c r="K215" s="28">
        <v>56146836.425999999</v>
      </c>
      <c r="L215" s="28"/>
      <c r="M215" s="28">
        <v>-56146836.425999999</v>
      </c>
      <c r="N215" s="28">
        <v>56708304.790260002</v>
      </c>
      <c r="O215" s="28"/>
      <c r="P215" s="28">
        <v>-56708304.790260002</v>
      </c>
    </row>
    <row r="216" spans="1:16" ht="13.2" x14ac:dyDescent="0.25">
      <c r="A216" s="36" t="s">
        <v>187</v>
      </c>
      <c r="B216" s="37" t="s">
        <v>188</v>
      </c>
      <c r="C216" s="28"/>
      <c r="D216" s="28">
        <v>336472.72100000002</v>
      </c>
      <c r="E216" s="28">
        <v>334173.63</v>
      </c>
      <c r="F216" s="28"/>
      <c r="G216" s="28">
        <v>-334173.63</v>
      </c>
      <c r="H216" s="28">
        <v>332364.03600000002</v>
      </c>
      <c r="I216" s="28"/>
      <c r="J216" s="28">
        <v>-332364.03600000002</v>
      </c>
      <c r="K216" s="28">
        <v>332364.03600000002</v>
      </c>
      <c r="L216" s="28"/>
      <c r="M216" s="28">
        <v>-332364.03600000002</v>
      </c>
      <c r="N216" s="28">
        <v>335687.67635999998</v>
      </c>
      <c r="O216" s="28"/>
      <c r="P216" s="28">
        <v>-335687.67635999998</v>
      </c>
    </row>
    <row r="217" spans="1:16" ht="13.2" x14ac:dyDescent="0.25">
      <c r="A217" s="36" t="s">
        <v>189</v>
      </c>
      <c r="B217" s="37" t="s">
        <v>190</v>
      </c>
      <c r="C217" s="28"/>
      <c r="D217" s="28"/>
      <c r="E217" s="28">
        <v>1499207.43</v>
      </c>
      <c r="F217" s="28"/>
      <c r="G217" s="28">
        <v>-1499207.43</v>
      </c>
      <c r="H217" s="28">
        <v>1897003.7379999999</v>
      </c>
      <c r="I217" s="28"/>
      <c r="J217" s="28">
        <v>-1897003.7379999999</v>
      </c>
      <c r="K217" s="28">
        <v>2330203.7379999999</v>
      </c>
      <c r="L217" s="28"/>
      <c r="M217" s="28">
        <v>-2330203.7379999999</v>
      </c>
      <c r="N217" s="28">
        <v>2353505.77538</v>
      </c>
      <c r="O217" s="28"/>
      <c r="P217" s="28">
        <v>-2353505.77538</v>
      </c>
    </row>
    <row r="218" spans="1:16" ht="13.2" x14ac:dyDescent="0.25">
      <c r="A218" s="36" t="s">
        <v>191</v>
      </c>
      <c r="B218" s="37" t="s">
        <v>192</v>
      </c>
      <c r="C218" s="28">
        <v>222.89</v>
      </c>
      <c r="D218" s="28">
        <v>359471.44300000009</v>
      </c>
      <c r="E218" s="28">
        <v>363916.875</v>
      </c>
      <c r="F218" s="28"/>
      <c r="G218" s="28">
        <v>-363916.875</v>
      </c>
      <c r="H218" s="28">
        <v>357473.03000000009</v>
      </c>
      <c r="I218" s="28"/>
      <c r="J218" s="28">
        <v>-357473.03</v>
      </c>
      <c r="K218" s="28">
        <v>357465.08799999999</v>
      </c>
      <c r="L218" s="28"/>
      <c r="M218" s="28">
        <v>-357465.08799999999</v>
      </c>
      <c r="N218" s="28">
        <v>361039.73888000002</v>
      </c>
      <c r="O218" s="28"/>
      <c r="P218" s="28">
        <v>-361039.73888000002</v>
      </c>
    </row>
    <row r="219" spans="1:16" ht="13.2" x14ac:dyDescent="0.25">
      <c r="A219" s="36" t="s">
        <v>193</v>
      </c>
      <c r="B219" s="37" t="s">
        <v>194</v>
      </c>
      <c r="C219" s="28">
        <v>16255.582681</v>
      </c>
      <c r="D219" s="28">
        <v>41301.5</v>
      </c>
      <c r="E219" s="28">
        <v>41527.5</v>
      </c>
      <c r="F219" s="28"/>
      <c r="G219" s="28">
        <v>-41527.5</v>
      </c>
      <c r="H219" s="28">
        <v>40793</v>
      </c>
      <c r="I219" s="28"/>
      <c r="J219" s="28">
        <v>-40793</v>
      </c>
      <c r="K219" s="28">
        <v>40793</v>
      </c>
      <c r="L219" s="28"/>
      <c r="M219" s="28">
        <v>-40793</v>
      </c>
      <c r="N219" s="28">
        <v>41200.93</v>
      </c>
      <c r="O219" s="28"/>
      <c r="P219" s="28">
        <v>-41200.93</v>
      </c>
    </row>
    <row r="220" spans="1:16" ht="13.2" x14ac:dyDescent="0.25">
      <c r="A220" s="36" t="s">
        <v>195</v>
      </c>
      <c r="B220" s="37" t="s">
        <v>196</v>
      </c>
      <c r="C220" s="28">
        <v>68841.748598999999</v>
      </c>
      <c r="D220" s="28">
        <v>129101.179</v>
      </c>
      <c r="E220" s="28">
        <v>164488.59</v>
      </c>
      <c r="F220" s="28"/>
      <c r="G220" s="28">
        <v>-164488.59</v>
      </c>
      <c r="H220" s="28">
        <v>162525.81</v>
      </c>
      <c r="I220" s="28"/>
      <c r="J220" s="28">
        <v>-162525.81</v>
      </c>
      <c r="K220" s="28">
        <v>173252.56400000001</v>
      </c>
      <c r="L220" s="28"/>
      <c r="M220" s="28">
        <v>-173252.56400000001</v>
      </c>
      <c r="N220" s="28">
        <v>174985.08963999999</v>
      </c>
      <c r="O220" s="28"/>
      <c r="P220" s="28">
        <v>-174985.08963999999</v>
      </c>
    </row>
    <row r="221" spans="1:16" ht="13.2" x14ac:dyDescent="0.25">
      <c r="A221" s="36" t="s">
        <v>203</v>
      </c>
      <c r="B221" s="37" t="s">
        <v>204</v>
      </c>
      <c r="C221" s="28">
        <v>57669120.397</v>
      </c>
      <c r="D221" s="28">
        <v>54682456</v>
      </c>
      <c r="E221" s="28">
        <v>53742640</v>
      </c>
      <c r="F221" s="28"/>
      <c r="G221" s="28">
        <v>-53742640</v>
      </c>
      <c r="H221" s="28">
        <v>52797010</v>
      </c>
      <c r="I221" s="28"/>
      <c r="J221" s="28">
        <v>-52797010</v>
      </c>
      <c r="K221" s="28">
        <v>52912758</v>
      </c>
      <c r="L221" s="28"/>
      <c r="M221" s="28">
        <v>-52912758</v>
      </c>
      <c r="N221" s="28">
        <v>53441885.579999998</v>
      </c>
      <c r="O221" s="28"/>
      <c r="P221" s="28">
        <v>-53441885.579999998</v>
      </c>
    </row>
    <row r="222" spans="1:16" ht="13.2" x14ac:dyDescent="0.25">
      <c r="A222" s="35" t="s">
        <v>368</v>
      </c>
      <c r="B222" s="34" t="s">
        <v>5</v>
      </c>
      <c r="C222" s="28">
        <v>86725581.481999993</v>
      </c>
      <c r="D222" s="28">
        <v>86668520</v>
      </c>
      <c r="E222" s="28">
        <v>86668520</v>
      </c>
      <c r="F222" s="28">
        <v>86692900</v>
      </c>
      <c r="G222" s="28">
        <v>24380</v>
      </c>
      <c r="H222" s="28">
        <v>86668520</v>
      </c>
      <c r="I222" s="28">
        <v>86692900</v>
      </c>
      <c r="J222" s="28">
        <v>24380</v>
      </c>
      <c r="K222" s="28">
        <v>86233320</v>
      </c>
      <c r="L222" s="28">
        <v>84257700</v>
      </c>
      <c r="M222" s="28">
        <v>-1975620</v>
      </c>
      <c r="N222" s="28">
        <v>87095653.200000003</v>
      </c>
      <c r="O222" s="28">
        <v>84257700</v>
      </c>
      <c r="P222" s="28">
        <v>-2837953.2</v>
      </c>
    </row>
    <row r="223" spans="1:16" ht="13.2" x14ac:dyDescent="0.25">
      <c r="A223" s="36" t="s">
        <v>429</v>
      </c>
      <c r="B223" s="37" t="s">
        <v>430</v>
      </c>
      <c r="C223" s="28">
        <v>87038300</v>
      </c>
      <c r="D223" s="28">
        <v>87038300</v>
      </c>
      <c r="E223" s="28">
        <v>87038300</v>
      </c>
      <c r="F223" s="28">
        <v>87038300</v>
      </c>
      <c r="G223" s="28"/>
      <c r="H223" s="28">
        <v>87038300</v>
      </c>
      <c r="I223" s="28">
        <v>87038300</v>
      </c>
      <c r="J223" s="28"/>
      <c r="K223" s="28">
        <v>86603100</v>
      </c>
      <c r="L223" s="28">
        <v>84603100</v>
      </c>
      <c r="M223" s="28">
        <v>-2000000</v>
      </c>
      <c r="N223" s="28">
        <v>87469131</v>
      </c>
      <c r="O223" s="28">
        <v>84603100</v>
      </c>
      <c r="P223" s="28">
        <v>-2866031</v>
      </c>
    </row>
    <row r="224" spans="1:16" ht="13.2" x14ac:dyDescent="0.25">
      <c r="A224" s="36" t="s">
        <v>431</v>
      </c>
      <c r="B224" s="37" t="s">
        <v>432</v>
      </c>
      <c r="C224" s="28">
        <v>-312718.51799999998</v>
      </c>
      <c r="D224" s="28">
        <v>-369780</v>
      </c>
      <c r="E224" s="28">
        <v>-369780</v>
      </c>
      <c r="F224" s="28">
        <v>-345400</v>
      </c>
      <c r="G224" s="28">
        <v>24380</v>
      </c>
      <c r="H224" s="28">
        <v>-369780</v>
      </c>
      <c r="I224" s="28">
        <v>-345400</v>
      </c>
      <c r="J224" s="28">
        <v>24380</v>
      </c>
      <c r="K224" s="28">
        <v>-369780</v>
      </c>
      <c r="L224" s="28">
        <v>-345400</v>
      </c>
      <c r="M224" s="28">
        <v>24380</v>
      </c>
      <c r="N224" s="28">
        <v>-373477.8</v>
      </c>
      <c r="O224" s="28">
        <v>-345400</v>
      </c>
      <c r="P224" s="28">
        <v>28077.8</v>
      </c>
    </row>
    <row r="225" spans="1:16" ht="13.2" x14ac:dyDescent="0.25">
      <c r="A225" s="35" t="s">
        <v>369</v>
      </c>
      <c r="B225" s="34" t="s">
        <v>370</v>
      </c>
      <c r="C225" s="28">
        <v>48986515.112680003</v>
      </c>
      <c r="D225" s="28">
        <v>53098764.594999999</v>
      </c>
      <c r="E225" s="28">
        <v>49293378.539999999</v>
      </c>
      <c r="F225" s="28">
        <v>40428400</v>
      </c>
      <c r="G225" s="28">
        <v>-8864978.5399999991</v>
      </c>
      <c r="H225" s="28">
        <v>50480821.517999999</v>
      </c>
      <c r="I225" s="28">
        <v>44203900</v>
      </c>
      <c r="J225" s="28">
        <v>-6276921.5180000002</v>
      </c>
      <c r="K225" s="28">
        <v>50363189.961999997</v>
      </c>
      <c r="L225" s="28">
        <v>43997900</v>
      </c>
      <c r="M225" s="28">
        <v>-6365289.9620000003</v>
      </c>
      <c r="N225" s="28">
        <v>50866821.861620001</v>
      </c>
      <c r="O225" s="28">
        <v>43997900</v>
      </c>
      <c r="P225" s="28">
        <v>-6868921.8616199996</v>
      </c>
    </row>
    <row r="226" spans="1:16" ht="13.2" x14ac:dyDescent="0.25">
      <c r="A226" s="36" t="s">
        <v>187</v>
      </c>
      <c r="B226" s="37" t="s">
        <v>188</v>
      </c>
      <c r="C226" s="28"/>
      <c r="D226" s="28">
        <v>52933.464999999997</v>
      </c>
      <c r="E226" s="28">
        <v>52740.328000000001</v>
      </c>
      <c r="F226" s="28"/>
      <c r="G226" s="28">
        <v>-52740.328000000001</v>
      </c>
      <c r="H226" s="28">
        <v>52478.531999999999</v>
      </c>
      <c r="I226" s="28"/>
      <c r="J226" s="28">
        <v>-52478.531999999999</v>
      </c>
      <c r="K226" s="28">
        <v>52478.531999999999</v>
      </c>
      <c r="L226" s="28"/>
      <c r="M226" s="28">
        <v>-52478.531999999999</v>
      </c>
      <c r="N226" s="28">
        <v>53003.317320000002</v>
      </c>
      <c r="O226" s="28"/>
      <c r="P226" s="28">
        <v>-53003.317320000002</v>
      </c>
    </row>
    <row r="227" spans="1:16" ht="13.2" x14ac:dyDescent="0.25">
      <c r="A227" s="36" t="s">
        <v>189</v>
      </c>
      <c r="B227" s="37" t="s">
        <v>190</v>
      </c>
      <c r="C227" s="28"/>
      <c r="D227" s="28"/>
      <c r="E227" s="28">
        <v>236609.60800000001</v>
      </c>
      <c r="F227" s="28"/>
      <c r="G227" s="28">
        <v>-236609.60800000001</v>
      </c>
      <c r="H227" s="28">
        <v>299526.90600000002</v>
      </c>
      <c r="I227" s="28"/>
      <c r="J227" s="28">
        <v>-299526.90600000002</v>
      </c>
      <c r="K227" s="28">
        <v>367926.90600000002</v>
      </c>
      <c r="L227" s="28"/>
      <c r="M227" s="28">
        <v>-367926.90600000002</v>
      </c>
      <c r="N227" s="28">
        <v>371606.17505999998</v>
      </c>
      <c r="O227" s="28"/>
      <c r="P227" s="28">
        <v>-371606.17505999998</v>
      </c>
    </row>
    <row r="228" spans="1:16" ht="13.2" x14ac:dyDescent="0.25">
      <c r="A228" s="36" t="s">
        <v>191</v>
      </c>
      <c r="B228" s="37" t="s">
        <v>192</v>
      </c>
      <c r="C228" s="28">
        <v>35.340000000000003</v>
      </c>
      <c r="D228" s="28">
        <v>56551.595000000001</v>
      </c>
      <c r="E228" s="28">
        <v>57434.5</v>
      </c>
      <c r="F228" s="28"/>
      <c r="G228" s="28">
        <v>-57434.5</v>
      </c>
      <c r="H228" s="28">
        <v>56443.11</v>
      </c>
      <c r="I228" s="28"/>
      <c r="J228" s="28">
        <v>-56443.11</v>
      </c>
      <c r="K228" s="28">
        <v>56441.856</v>
      </c>
      <c r="L228" s="28"/>
      <c r="M228" s="28">
        <v>-56441.856</v>
      </c>
      <c r="N228" s="28">
        <v>57006.274559999998</v>
      </c>
      <c r="O228" s="28"/>
      <c r="P228" s="28">
        <v>-57006.274559999998</v>
      </c>
    </row>
    <row r="229" spans="1:16" ht="13.2" x14ac:dyDescent="0.25">
      <c r="A229" s="36" t="s">
        <v>193</v>
      </c>
      <c r="B229" s="37" t="s">
        <v>194</v>
      </c>
      <c r="C229" s="28">
        <v>2577.3802860000001</v>
      </c>
      <c r="D229" s="28">
        <v>6497.5</v>
      </c>
      <c r="E229" s="28">
        <v>6554</v>
      </c>
      <c r="F229" s="28"/>
      <c r="G229" s="28">
        <v>-6554</v>
      </c>
      <c r="H229" s="28">
        <v>6441</v>
      </c>
      <c r="I229" s="28"/>
      <c r="J229" s="28">
        <v>-6441</v>
      </c>
      <c r="K229" s="28">
        <v>6441</v>
      </c>
      <c r="L229" s="28"/>
      <c r="M229" s="28">
        <v>-6441</v>
      </c>
      <c r="N229" s="28">
        <v>6505.41</v>
      </c>
      <c r="O229" s="28"/>
      <c r="P229" s="28">
        <v>-6505.41</v>
      </c>
    </row>
    <row r="230" spans="1:16" ht="13.2" x14ac:dyDescent="0.25">
      <c r="A230" s="36" t="s">
        <v>195</v>
      </c>
      <c r="B230" s="37" t="s">
        <v>196</v>
      </c>
      <c r="C230" s="28">
        <v>10915.103394</v>
      </c>
      <c r="D230" s="28">
        <v>20310.035</v>
      </c>
      <c r="E230" s="28">
        <v>25960.103999999999</v>
      </c>
      <c r="F230" s="28"/>
      <c r="G230" s="28">
        <v>-25960.103999999999</v>
      </c>
      <c r="H230" s="28">
        <v>25661.97</v>
      </c>
      <c r="I230" s="28"/>
      <c r="J230" s="28">
        <v>-25661.97</v>
      </c>
      <c r="K230" s="28">
        <v>27355.668000000001</v>
      </c>
      <c r="L230" s="28"/>
      <c r="M230" s="28">
        <v>-27355.668000000001</v>
      </c>
      <c r="N230" s="28">
        <v>27629.224679999999</v>
      </c>
      <c r="O230" s="28"/>
      <c r="P230" s="28">
        <v>-27629.224679999999</v>
      </c>
    </row>
    <row r="231" spans="1:16" ht="13.2" x14ac:dyDescent="0.25">
      <c r="A231" s="36" t="s">
        <v>433</v>
      </c>
      <c r="B231" s="37" t="s">
        <v>434</v>
      </c>
      <c r="C231" s="28">
        <v>39867336.700000003</v>
      </c>
      <c r="D231" s="28">
        <v>44328400</v>
      </c>
      <c r="E231" s="28">
        <v>40428400</v>
      </c>
      <c r="F231" s="28">
        <v>40428400</v>
      </c>
      <c r="G231" s="28"/>
      <c r="H231" s="28">
        <v>41703900</v>
      </c>
      <c r="I231" s="28">
        <v>44203900</v>
      </c>
      <c r="J231" s="28">
        <v>2500000</v>
      </c>
      <c r="K231" s="28">
        <v>41497900</v>
      </c>
      <c r="L231" s="28">
        <v>43997900</v>
      </c>
      <c r="M231" s="28">
        <v>2500000</v>
      </c>
      <c r="N231" s="28">
        <v>41912879</v>
      </c>
      <c r="O231" s="28">
        <v>43997900</v>
      </c>
      <c r="P231" s="28">
        <v>2085021</v>
      </c>
    </row>
    <row r="232" spans="1:16" ht="13.2" x14ac:dyDescent="0.25">
      <c r="A232" s="36" t="s">
        <v>203</v>
      </c>
      <c r="B232" s="37" t="s">
        <v>204</v>
      </c>
      <c r="C232" s="28">
        <v>9105650.5889999997</v>
      </c>
      <c r="D232" s="28">
        <v>8634072</v>
      </c>
      <c r="E232" s="28">
        <v>8485680</v>
      </c>
      <c r="F232" s="28"/>
      <c r="G232" s="28">
        <v>-8485680</v>
      </c>
      <c r="H232" s="28">
        <v>8336370</v>
      </c>
      <c r="I232" s="28"/>
      <c r="J232" s="28">
        <v>-8336370</v>
      </c>
      <c r="K232" s="28">
        <v>8354646</v>
      </c>
      <c r="L232" s="28"/>
      <c r="M232" s="28">
        <v>-8354646</v>
      </c>
      <c r="N232" s="28">
        <v>8438192.4600000009</v>
      </c>
      <c r="O232" s="28"/>
      <c r="P232" s="28">
        <v>-8438192.4600000009</v>
      </c>
    </row>
    <row r="233" spans="1:16" s="44" customFormat="1" ht="13.2" x14ac:dyDescent="0.25">
      <c r="A233" s="45"/>
      <c r="B233" s="40" t="s">
        <v>483</v>
      </c>
      <c r="C233" s="39">
        <f>C225-C231</f>
        <v>9119178.4126800001</v>
      </c>
      <c r="D233" s="39"/>
      <c r="E233" s="39"/>
      <c r="F233" s="39"/>
      <c r="G233" s="39"/>
      <c r="H233" s="39"/>
      <c r="I233" s="39"/>
      <c r="J233" s="39"/>
      <c r="K233" s="39"/>
      <c r="L233" s="39"/>
      <c r="M233" s="39"/>
      <c r="N233" s="39"/>
      <c r="O233" s="39"/>
      <c r="P233" s="39"/>
    </row>
    <row r="234" spans="1:16" ht="13.2" x14ac:dyDescent="0.25">
      <c r="A234" s="35" t="s">
        <v>371</v>
      </c>
      <c r="B234" s="34" t="s">
        <v>16</v>
      </c>
      <c r="C234" s="28">
        <v>1968994.3</v>
      </c>
      <c r="D234" s="28">
        <v>3021500</v>
      </c>
      <c r="E234" s="28">
        <v>3441700</v>
      </c>
      <c r="F234" s="28">
        <v>3441700</v>
      </c>
      <c r="G234" s="28"/>
      <c r="H234" s="28">
        <v>3458900</v>
      </c>
      <c r="I234" s="28">
        <v>3458900</v>
      </c>
      <c r="J234" s="28"/>
      <c r="K234" s="28">
        <v>3476200</v>
      </c>
      <c r="L234" s="28">
        <v>3476200</v>
      </c>
      <c r="M234" s="28"/>
      <c r="N234" s="28">
        <v>3510962</v>
      </c>
      <c r="O234" s="28">
        <v>3511000</v>
      </c>
      <c r="P234" s="28">
        <v>38</v>
      </c>
    </row>
    <row r="235" spans="1:16" ht="13.2" x14ac:dyDescent="0.25">
      <c r="A235" s="36" t="s">
        <v>435</v>
      </c>
      <c r="B235" s="37" t="s">
        <v>436</v>
      </c>
      <c r="C235" s="28">
        <v>1968994.3</v>
      </c>
      <c r="D235" s="28">
        <v>3021500</v>
      </c>
      <c r="E235" s="28">
        <v>3441700</v>
      </c>
      <c r="F235" s="28">
        <v>3441700</v>
      </c>
      <c r="G235" s="28"/>
      <c r="H235" s="28">
        <v>3458900</v>
      </c>
      <c r="I235" s="28">
        <v>3458900</v>
      </c>
      <c r="J235" s="28"/>
      <c r="K235" s="28">
        <v>3476200</v>
      </c>
      <c r="L235" s="28">
        <v>3476200</v>
      </c>
      <c r="M235" s="28"/>
      <c r="N235" s="28">
        <v>3510962</v>
      </c>
      <c r="O235" s="28">
        <v>3511000</v>
      </c>
      <c r="P235" s="28">
        <v>38</v>
      </c>
    </row>
    <row r="236" spans="1:16" ht="13.2" x14ac:dyDescent="0.25">
      <c r="A236" s="35" t="s">
        <v>372</v>
      </c>
      <c r="B236" s="34" t="s">
        <v>373</v>
      </c>
      <c r="C236" s="28">
        <v>390247395.52520001</v>
      </c>
      <c r="D236" s="28">
        <v>390386110.20200002</v>
      </c>
      <c r="E236" s="28">
        <v>390495828.70999998</v>
      </c>
      <c r="F236" s="28">
        <v>390312885</v>
      </c>
      <c r="G236" s="28">
        <v>-182943.71</v>
      </c>
      <c r="H236" s="28">
        <v>390522012.55800003</v>
      </c>
      <c r="I236" s="28">
        <v>390329150</v>
      </c>
      <c r="J236" s="28">
        <v>-192862.55799999999</v>
      </c>
      <c r="K236" s="28">
        <v>388442942.32200003</v>
      </c>
      <c r="L236" s="28">
        <v>388256865</v>
      </c>
      <c r="M236" s="28">
        <v>-186077.32199999999</v>
      </c>
      <c r="N236" s="28">
        <v>392327371.74522001</v>
      </c>
      <c r="O236" s="28">
        <v>388249200</v>
      </c>
      <c r="P236" s="28">
        <v>-4078171.7452199999</v>
      </c>
    </row>
    <row r="237" spans="1:16" ht="13.2" x14ac:dyDescent="0.25">
      <c r="A237" s="36" t="s">
        <v>187</v>
      </c>
      <c r="B237" s="37" t="s">
        <v>188</v>
      </c>
      <c r="C237" s="28"/>
      <c r="D237" s="28">
        <v>15649.894</v>
      </c>
      <c r="E237" s="28">
        <v>15458.371999999999</v>
      </c>
      <c r="F237" s="28"/>
      <c r="G237" s="28">
        <v>-15458.371999999999</v>
      </c>
      <c r="H237" s="28">
        <v>15651.492</v>
      </c>
      <c r="I237" s="28"/>
      <c r="J237" s="28">
        <v>-15651.492</v>
      </c>
      <c r="K237" s="28">
        <v>15651.492</v>
      </c>
      <c r="L237" s="28"/>
      <c r="M237" s="28">
        <v>-15651.492</v>
      </c>
      <c r="N237" s="28">
        <v>15808.00692</v>
      </c>
      <c r="O237" s="28"/>
      <c r="P237" s="28">
        <v>-15808.00692</v>
      </c>
    </row>
    <row r="238" spans="1:16" ht="13.2" x14ac:dyDescent="0.25">
      <c r="A238" s="36" t="s">
        <v>189</v>
      </c>
      <c r="B238" s="37" t="s">
        <v>190</v>
      </c>
      <c r="C238" s="28"/>
      <c r="D238" s="28"/>
      <c r="E238" s="28">
        <v>69351.092000000004</v>
      </c>
      <c r="F238" s="28"/>
      <c r="G238" s="28">
        <v>-69351.092000000004</v>
      </c>
      <c r="H238" s="28">
        <v>89332.585999999996</v>
      </c>
      <c r="I238" s="28"/>
      <c r="J238" s="28">
        <v>-89332.585999999996</v>
      </c>
      <c r="K238" s="28">
        <v>109732.586</v>
      </c>
      <c r="L238" s="28"/>
      <c r="M238" s="28">
        <v>-109732.586</v>
      </c>
      <c r="N238" s="28">
        <v>110829.91185999999</v>
      </c>
      <c r="O238" s="28"/>
      <c r="P238" s="28">
        <v>-110829.91185999999</v>
      </c>
    </row>
    <row r="239" spans="1:16" ht="13.2" x14ac:dyDescent="0.25">
      <c r="A239" s="36" t="s">
        <v>191</v>
      </c>
      <c r="B239" s="37" t="s">
        <v>192</v>
      </c>
      <c r="C239" s="28">
        <v>10.85</v>
      </c>
      <c r="D239" s="28">
        <v>16719.601999999999</v>
      </c>
      <c r="E239" s="28">
        <v>16834.25</v>
      </c>
      <c r="F239" s="28"/>
      <c r="G239" s="28">
        <v>-16834.25</v>
      </c>
      <c r="H239" s="28">
        <v>16833.91</v>
      </c>
      <c r="I239" s="28"/>
      <c r="J239" s="28">
        <v>-16833.91</v>
      </c>
      <c r="K239" s="28">
        <v>16833.536</v>
      </c>
      <c r="L239" s="28"/>
      <c r="M239" s="28">
        <v>-16833.536</v>
      </c>
      <c r="N239" s="28">
        <v>17001.871360000001</v>
      </c>
      <c r="O239" s="28"/>
      <c r="P239" s="28">
        <v>-17001.871360000001</v>
      </c>
    </row>
    <row r="240" spans="1:16" ht="13.2" x14ac:dyDescent="0.25">
      <c r="A240" s="36" t="s">
        <v>193</v>
      </c>
      <c r="B240" s="37" t="s">
        <v>194</v>
      </c>
      <c r="C240" s="28">
        <v>791.30096500000002</v>
      </c>
      <c r="D240" s="28">
        <v>1921</v>
      </c>
      <c r="E240" s="28">
        <v>1921</v>
      </c>
      <c r="F240" s="28"/>
      <c r="G240" s="28">
        <v>-1921</v>
      </c>
      <c r="H240" s="28">
        <v>1921</v>
      </c>
      <c r="I240" s="28"/>
      <c r="J240" s="28">
        <v>-1921</v>
      </c>
      <c r="K240" s="28">
        <v>1921</v>
      </c>
      <c r="L240" s="28"/>
      <c r="M240" s="28">
        <v>-1921</v>
      </c>
      <c r="N240" s="28">
        <v>1940.21</v>
      </c>
      <c r="O240" s="28"/>
      <c r="P240" s="28">
        <v>-1940.21</v>
      </c>
    </row>
    <row r="241" spans="1:16" ht="13.2" x14ac:dyDescent="0.25">
      <c r="A241" s="36" t="s">
        <v>195</v>
      </c>
      <c r="B241" s="37" t="s">
        <v>196</v>
      </c>
      <c r="C241" s="28">
        <v>3351.1282350000001</v>
      </c>
      <c r="D241" s="28">
        <v>6004.7060000000001</v>
      </c>
      <c r="E241" s="28">
        <v>7608.9960000000001</v>
      </c>
      <c r="F241" s="28"/>
      <c r="G241" s="28">
        <v>-7608.9960000000001</v>
      </c>
      <c r="H241" s="28">
        <v>7653.57</v>
      </c>
      <c r="I241" s="28"/>
      <c r="J241" s="28">
        <v>-7653.57</v>
      </c>
      <c r="K241" s="28">
        <v>8158.7079999999996</v>
      </c>
      <c r="L241" s="28"/>
      <c r="M241" s="28">
        <v>-8158.7079999999996</v>
      </c>
      <c r="N241" s="28">
        <v>8240.2950799999999</v>
      </c>
      <c r="O241" s="28"/>
      <c r="P241" s="28">
        <v>-8240.2950799999999</v>
      </c>
    </row>
    <row r="242" spans="1:16" ht="13.2" x14ac:dyDescent="0.25">
      <c r="A242" s="36" t="s">
        <v>427</v>
      </c>
      <c r="B242" s="37" t="s">
        <v>204</v>
      </c>
      <c r="C242" s="28">
        <v>3047421.8755000001</v>
      </c>
      <c r="D242" s="28">
        <v>3164260</v>
      </c>
      <c r="E242" s="28">
        <v>3203100</v>
      </c>
      <c r="F242" s="28">
        <v>3125235</v>
      </c>
      <c r="G242" s="28">
        <v>-77865</v>
      </c>
      <c r="H242" s="28">
        <v>3209065</v>
      </c>
      <c r="I242" s="28">
        <v>3141500</v>
      </c>
      <c r="J242" s="28">
        <v>-67565</v>
      </c>
      <c r="K242" s="28">
        <v>3045490</v>
      </c>
      <c r="L242" s="28">
        <v>3005615</v>
      </c>
      <c r="M242" s="28">
        <v>-39875</v>
      </c>
      <c r="N242" s="28">
        <v>3075944.9</v>
      </c>
      <c r="O242" s="28">
        <v>2997950</v>
      </c>
      <c r="P242" s="28">
        <v>-77994.899999999994</v>
      </c>
    </row>
    <row r="243" spans="1:16" ht="13.2" x14ac:dyDescent="0.25">
      <c r="A243" s="36" t="s">
        <v>437</v>
      </c>
      <c r="B243" s="37" t="s">
        <v>438</v>
      </c>
      <c r="C243" s="28">
        <v>387274000</v>
      </c>
      <c r="D243" s="28">
        <v>387274000</v>
      </c>
      <c r="E243" s="28">
        <v>387274000</v>
      </c>
      <c r="F243" s="28">
        <v>387274000</v>
      </c>
      <c r="G243" s="28"/>
      <c r="H243" s="28">
        <v>387274000</v>
      </c>
      <c r="I243" s="28">
        <v>387274000</v>
      </c>
      <c r="J243" s="28"/>
      <c r="K243" s="28">
        <v>385337600</v>
      </c>
      <c r="L243" s="28">
        <v>385337600</v>
      </c>
      <c r="M243" s="28"/>
      <c r="N243" s="28">
        <v>389190976</v>
      </c>
      <c r="O243" s="28">
        <v>385337600</v>
      </c>
      <c r="P243" s="28">
        <v>-3853376</v>
      </c>
    </row>
    <row r="244" spans="1:16" ht="13.2" x14ac:dyDescent="0.25">
      <c r="A244" s="36" t="s">
        <v>431</v>
      </c>
      <c r="B244" s="37" t="s">
        <v>432</v>
      </c>
      <c r="C244" s="28">
        <v>-78179.629499999995</v>
      </c>
      <c r="D244" s="28">
        <v>-92445</v>
      </c>
      <c r="E244" s="28">
        <v>-92445</v>
      </c>
      <c r="F244" s="28">
        <v>-86350</v>
      </c>
      <c r="G244" s="28">
        <v>6095</v>
      </c>
      <c r="H244" s="28">
        <v>-92445</v>
      </c>
      <c r="I244" s="28">
        <v>-86350</v>
      </c>
      <c r="J244" s="28">
        <v>6095</v>
      </c>
      <c r="K244" s="28">
        <v>-92445</v>
      </c>
      <c r="L244" s="28">
        <v>-86350</v>
      </c>
      <c r="M244" s="28">
        <v>6095</v>
      </c>
      <c r="N244" s="28">
        <v>-93369.45</v>
      </c>
      <c r="O244" s="28">
        <v>-86350</v>
      </c>
      <c r="P244" s="28">
        <v>7019.45</v>
      </c>
    </row>
    <row r="245" spans="1:16" ht="13.2" x14ac:dyDescent="0.25">
      <c r="A245" s="35" t="s">
        <v>374</v>
      </c>
      <c r="B245" s="34" t="s">
        <v>375</v>
      </c>
      <c r="C245" s="28">
        <v>10787267.48178</v>
      </c>
      <c r="D245" s="28">
        <v>12370795.557</v>
      </c>
      <c r="E245" s="28">
        <v>12592317.234999999</v>
      </c>
      <c r="F245" s="28">
        <v>12210970</v>
      </c>
      <c r="G245" s="28">
        <v>-381347.23499999999</v>
      </c>
      <c r="H245" s="28">
        <v>12645279.603</v>
      </c>
      <c r="I245" s="28">
        <v>12243500</v>
      </c>
      <c r="J245" s="28">
        <v>-401779.603</v>
      </c>
      <c r="K245" s="28">
        <v>12326274.643999999</v>
      </c>
      <c r="L245" s="28">
        <v>11941930</v>
      </c>
      <c r="M245" s="28">
        <v>-384344.64399999991</v>
      </c>
      <c r="N245" s="28">
        <v>12449537.39044</v>
      </c>
      <c r="O245" s="28">
        <v>11926600</v>
      </c>
      <c r="P245" s="28">
        <v>-522937.39043999999</v>
      </c>
    </row>
    <row r="246" spans="1:16" ht="13.2" x14ac:dyDescent="0.25">
      <c r="A246" s="36" t="s">
        <v>187</v>
      </c>
      <c r="B246" s="37" t="s">
        <v>188</v>
      </c>
      <c r="C246" s="28"/>
      <c r="D246" s="28">
        <v>31760.079000000002</v>
      </c>
      <c r="E246" s="28">
        <v>31371.401999999998</v>
      </c>
      <c r="F246" s="28"/>
      <c r="G246" s="28">
        <v>-31371.401999999998</v>
      </c>
      <c r="H246" s="28">
        <v>31763.322</v>
      </c>
      <c r="I246" s="28"/>
      <c r="J246" s="28">
        <v>-31763.322</v>
      </c>
      <c r="K246" s="28">
        <v>31302.984</v>
      </c>
      <c r="L246" s="28"/>
      <c r="M246" s="28">
        <v>-31302.984</v>
      </c>
      <c r="N246" s="28">
        <v>31616.01384</v>
      </c>
      <c r="O246" s="28"/>
      <c r="P246" s="28">
        <v>-31616.01384</v>
      </c>
    </row>
    <row r="247" spans="1:16" ht="13.2" x14ac:dyDescent="0.25">
      <c r="A247" s="36" t="s">
        <v>189</v>
      </c>
      <c r="B247" s="37" t="s">
        <v>190</v>
      </c>
      <c r="C247" s="28"/>
      <c r="D247" s="28"/>
      <c r="E247" s="28">
        <v>140741.92199999999</v>
      </c>
      <c r="F247" s="28"/>
      <c r="G247" s="28">
        <v>-140741.92199999999</v>
      </c>
      <c r="H247" s="28">
        <v>181292.601</v>
      </c>
      <c r="I247" s="28"/>
      <c r="J247" s="28">
        <v>-181292.601</v>
      </c>
      <c r="K247" s="28">
        <v>219465.17199999999</v>
      </c>
      <c r="L247" s="28"/>
      <c r="M247" s="28">
        <v>-219465.17199999999</v>
      </c>
      <c r="N247" s="28">
        <v>221659.82371999999</v>
      </c>
      <c r="O247" s="28"/>
      <c r="P247" s="28">
        <v>-221659.82371999999</v>
      </c>
    </row>
    <row r="248" spans="1:16" ht="13.2" x14ac:dyDescent="0.25">
      <c r="A248" s="36" t="s">
        <v>191</v>
      </c>
      <c r="B248" s="37" t="s">
        <v>192</v>
      </c>
      <c r="C248" s="28">
        <v>21.39</v>
      </c>
      <c r="D248" s="28">
        <v>33930.957000000002</v>
      </c>
      <c r="E248" s="28">
        <v>34163.625</v>
      </c>
      <c r="F248" s="28"/>
      <c r="G248" s="28">
        <v>-34163.625</v>
      </c>
      <c r="H248" s="28">
        <v>34162.934999999998</v>
      </c>
      <c r="I248" s="28"/>
      <c r="J248" s="28">
        <v>-34162.934999999998</v>
      </c>
      <c r="K248" s="28">
        <v>33667.072</v>
      </c>
      <c r="L248" s="28"/>
      <c r="M248" s="28">
        <v>-33667.072</v>
      </c>
      <c r="N248" s="28">
        <v>34003.742720000002</v>
      </c>
      <c r="O248" s="28"/>
      <c r="P248" s="28">
        <v>-34003.742720000002</v>
      </c>
    </row>
    <row r="249" spans="1:16" ht="13.2" x14ac:dyDescent="0.25">
      <c r="A249" s="36" t="s">
        <v>193</v>
      </c>
      <c r="B249" s="37" t="s">
        <v>194</v>
      </c>
      <c r="C249" s="28">
        <v>1559.9933309999999</v>
      </c>
      <c r="D249" s="28">
        <v>3898.5</v>
      </c>
      <c r="E249" s="28">
        <v>3898.5</v>
      </c>
      <c r="F249" s="28"/>
      <c r="G249" s="28">
        <v>-3898.5</v>
      </c>
      <c r="H249" s="28">
        <v>3898.5</v>
      </c>
      <c r="I249" s="28"/>
      <c r="J249" s="28">
        <v>-3898.5</v>
      </c>
      <c r="K249" s="28">
        <v>3842</v>
      </c>
      <c r="L249" s="28"/>
      <c r="M249" s="28">
        <v>-3842</v>
      </c>
      <c r="N249" s="28">
        <v>3880.42</v>
      </c>
      <c r="O249" s="28"/>
      <c r="P249" s="28">
        <v>-3880.42</v>
      </c>
    </row>
    <row r="250" spans="1:16" ht="13.2" x14ac:dyDescent="0.25">
      <c r="A250" s="36" t="s">
        <v>195</v>
      </c>
      <c r="B250" s="37" t="s">
        <v>196</v>
      </c>
      <c r="C250" s="28">
        <v>6606.5099490000002</v>
      </c>
      <c r="D250" s="28">
        <v>12186.021000000001</v>
      </c>
      <c r="E250" s="28">
        <v>15441.786</v>
      </c>
      <c r="F250" s="28"/>
      <c r="G250" s="28">
        <v>-15441.786</v>
      </c>
      <c r="H250" s="28">
        <v>15532.245000000001</v>
      </c>
      <c r="I250" s="28"/>
      <c r="J250" s="28">
        <v>-15532.245000000001</v>
      </c>
      <c r="K250" s="28">
        <v>16317.415999999999</v>
      </c>
      <c r="L250" s="28"/>
      <c r="M250" s="28">
        <v>-16317.415999999999</v>
      </c>
      <c r="N250" s="28">
        <v>16480.59016</v>
      </c>
      <c r="O250" s="28"/>
      <c r="P250" s="28">
        <v>-16480.59016</v>
      </c>
    </row>
    <row r="251" spans="1:16" ht="13.2" x14ac:dyDescent="0.25">
      <c r="A251" s="36" t="s">
        <v>427</v>
      </c>
      <c r="B251" s="37" t="s">
        <v>204</v>
      </c>
      <c r="C251" s="28">
        <v>6094843.7510000002</v>
      </c>
      <c r="D251" s="28">
        <v>6328520</v>
      </c>
      <c r="E251" s="28">
        <v>6406200</v>
      </c>
      <c r="F251" s="28">
        <v>6250470</v>
      </c>
      <c r="G251" s="28">
        <v>-155730</v>
      </c>
      <c r="H251" s="28">
        <v>6418130</v>
      </c>
      <c r="I251" s="28">
        <v>6283000</v>
      </c>
      <c r="J251" s="28">
        <v>-135130</v>
      </c>
      <c r="K251" s="28">
        <v>6090980</v>
      </c>
      <c r="L251" s="28">
        <v>6011230</v>
      </c>
      <c r="M251" s="28">
        <v>-79750</v>
      </c>
      <c r="N251" s="28">
        <v>6151889.7999999998</v>
      </c>
      <c r="O251" s="28">
        <v>5995900</v>
      </c>
      <c r="P251" s="28">
        <v>-155989.79999999999</v>
      </c>
    </row>
    <row r="252" spans="1:16" ht="13.2" x14ac:dyDescent="0.25">
      <c r="A252" s="36" t="s">
        <v>439</v>
      </c>
      <c r="B252" s="37" t="s">
        <v>440</v>
      </c>
      <c r="C252" s="28">
        <v>4711419.25</v>
      </c>
      <c r="D252" s="28">
        <v>5960500</v>
      </c>
      <c r="E252" s="28">
        <v>5960500</v>
      </c>
      <c r="F252" s="28">
        <v>5960500</v>
      </c>
      <c r="G252" s="28"/>
      <c r="H252" s="28">
        <v>5960500</v>
      </c>
      <c r="I252" s="28">
        <v>5960500</v>
      </c>
      <c r="J252" s="28"/>
      <c r="K252" s="28">
        <v>5930700</v>
      </c>
      <c r="L252" s="28">
        <v>5930700</v>
      </c>
      <c r="M252" s="28"/>
      <c r="N252" s="28">
        <v>5990007</v>
      </c>
      <c r="O252" s="28">
        <v>5930700</v>
      </c>
      <c r="P252" s="28">
        <v>-59307</v>
      </c>
    </row>
    <row r="253" spans="1:16" ht="13.2" x14ac:dyDescent="0.25">
      <c r="A253" s="36" t="s">
        <v>441</v>
      </c>
      <c r="B253" s="37" t="s">
        <v>442</v>
      </c>
      <c r="C253" s="28">
        <v>-27183.412499999999</v>
      </c>
      <c r="D253" s="28"/>
      <c r="E253" s="28"/>
      <c r="F253" s="28"/>
      <c r="G253" s="28"/>
      <c r="H253" s="28"/>
      <c r="I253" s="28"/>
      <c r="J253" s="28"/>
      <c r="K253" s="28"/>
      <c r="L253" s="28"/>
      <c r="M253" s="28"/>
      <c r="N253" s="28"/>
      <c r="O253" s="28"/>
      <c r="P253" s="28"/>
    </row>
    <row r="254" spans="1:16" ht="13.2" x14ac:dyDescent="0.25">
      <c r="A254" s="35" t="s">
        <v>376</v>
      </c>
      <c r="B254" s="34" t="s">
        <v>9</v>
      </c>
      <c r="C254" s="28">
        <v>82149544.252499998</v>
      </c>
      <c r="D254" s="28">
        <v>90887400</v>
      </c>
      <c r="E254" s="28">
        <v>90887400</v>
      </c>
      <c r="F254" s="28">
        <v>86887400</v>
      </c>
      <c r="G254" s="28">
        <v>-4000000</v>
      </c>
      <c r="H254" s="28">
        <v>90887400</v>
      </c>
      <c r="I254" s="28">
        <v>86887400</v>
      </c>
      <c r="J254" s="28">
        <v>-4000000</v>
      </c>
      <c r="K254" s="28">
        <v>90433000</v>
      </c>
      <c r="L254" s="28">
        <v>86433000</v>
      </c>
      <c r="M254" s="28">
        <v>-4000000</v>
      </c>
      <c r="N254" s="28">
        <v>91337330</v>
      </c>
      <c r="O254" s="28">
        <v>86433000</v>
      </c>
      <c r="P254" s="28">
        <v>-4904330</v>
      </c>
    </row>
    <row r="255" spans="1:16" ht="13.2" x14ac:dyDescent="0.25">
      <c r="A255" s="36" t="s">
        <v>443</v>
      </c>
      <c r="B255" s="37" t="s">
        <v>444</v>
      </c>
      <c r="C255" s="28">
        <v>66525579.789999999</v>
      </c>
      <c r="D255" s="28">
        <v>75099400</v>
      </c>
      <c r="E255" s="28">
        <v>75099400</v>
      </c>
      <c r="F255" s="28">
        <v>71099400</v>
      </c>
      <c r="G255" s="28">
        <v>-4000000</v>
      </c>
      <c r="H255" s="28">
        <v>75099400</v>
      </c>
      <c r="I255" s="28">
        <v>71099400</v>
      </c>
      <c r="J255" s="28">
        <v>-4000000</v>
      </c>
      <c r="K255" s="28">
        <v>74723900</v>
      </c>
      <c r="L255" s="28">
        <v>70723900</v>
      </c>
      <c r="M255" s="28">
        <v>-4000000</v>
      </c>
      <c r="N255" s="28">
        <v>75471139</v>
      </c>
      <c r="O255" s="28">
        <v>70723900</v>
      </c>
      <c r="P255" s="28">
        <v>-4747239</v>
      </c>
    </row>
    <row r="256" spans="1:16" ht="13.2" x14ac:dyDescent="0.25">
      <c r="A256" s="36" t="s">
        <v>445</v>
      </c>
      <c r="B256" s="37" t="s">
        <v>446</v>
      </c>
      <c r="C256" s="28">
        <v>15633025.6</v>
      </c>
      <c r="D256" s="28">
        <v>15788000</v>
      </c>
      <c r="E256" s="28">
        <v>15788000</v>
      </c>
      <c r="F256" s="28">
        <v>15788000</v>
      </c>
      <c r="G256" s="28"/>
      <c r="H256" s="28">
        <v>15788000</v>
      </c>
      <c r="I256" s="28">
        <v>15788000</v>
      </c>
      <c r="J256" s="28"/>
      <c r="K256" s="28">
        <v>15709100</v>
      </c>
      <c r="L256" s="28">
        <v>15709100</v>
      </c>
      <c r="M256" s="28"/>
      <c r="N256" s="28">
        <v>15866191</v>
      </c>
      <c r="O256" s="28">
        <v>15709100</v>
      </c>
      <c r="P256" s="28">
        <v>-157091</v>
      </c>
    </row>
    <row r="257" spans="1:16" ht="13.2" x14ac:dyDescent="0.25">
      <c r="A257" s="36" t="s">
        <v>441</v>
      </c>
      <c r="B257" s="37" t="s">
        <v>442</v>
      </c>
      <c r="C257" s="28">
        <v>-9061.1375000000007</v>
      </c>
      <c r="D257" s="28"/>
      <c r="E257" s="28"/>
      <c r="F257" s="28"/>
      <c r="G257" s="28"/>
      <c r="H257" s="28"/>
      <c r="I257" s="28"/>
      <c r="J257" s="28"/>
      <c r="K257" s="28"/>
      <c r="L257" s="28"/>
      <c r="M257" s="28"/>
      <c r="N257" s="28"/>
      <c r="O257" s="28"/>
      <c r="P257" s="28"/>
    </row>
    <row r="258" spans="1:16" ht="13.2" x14ac:dyDescent="0.25">
      <c r="A258" s="35" t="s">
        <v>377</v>
      </c>
      <c r="B258" s="34" t="s">
        <v>378</v>
      </c>
      <c r="C258" s="28">
        <v>63851305.450000003</v>
      </c>
      <c r="D258" s="28">
        <v>75549900</v>
      </c>
      <c r="E258" s="28">
        <v>69349900</v>
      </c>
      <c r="F258" s="28">
        <v>64349900</v>
      </c>
      <c r="G258" s="28">
        <v>-5000000</v>
      </c>
      <c r="H258" s="28">
        <v>69349900</v>
      </c>
      <c r="I258" s="28">
        <v>64349900</v>
      </c>
      <c r="J258" s="28">
        <v>-5000000</v>
      </c>
      <c r="K258" s="28">
        <v>69000700</v>
      </c>
      <c r="L258" s="28">
        <v>64000700</v>
      </c>
      <c r="M258" s="28">
        <v>-5000000</v>
      </c>
      <c r="N258" s="28">
        <v>69690707</v>
      </c>
      <c r="O258" s="28">
        <v>64500700</v>
      </c>
      <c r="P258" s="28">
        <v>-5190007</v>
      </c>
    </row>
    <row r="259" spans="1:16" ht="13.2" x14ac:dyDescent="0.25">
      <c r="A259" s="36" t="s">
        <v>447</v>
      </c>
      <c r="B259" s="37" t="s">
        <v>448</v>
      </c>
      <c r="C259" s="28">
        <v>63851305.450000003</v>
      </c>
      <c r="D259" s="28">
        <v>75549900</v>
      </c>
      <c r="E259" s="28">
        <v>69349900</v>
      </c>
      <c r="F259" s="28">
        <v>64349900</v>
      </c>
      <c r="G259" s="28">
        <v>-5000000</v>
      </c>
      <c r="H259" s="28">
        <v>69349900</v>
      </c>
      <c r="I259" s="28">
        <v>64349900</v>
      </c>
      <c r="J259" s="28">
        <v>-5000000</v>
      </c>
      <c r="K259" s="28">
        <v>69000700</v>
      </c>
      <c r="L259" s="28">
        <v>64000700</v>
      </c>
      <c r="M259" s="28">
        <v>-5000000</v>
      </c>
      <c r="N259" s="28">
        <v>69690707</v>
      </c>
      <c r="O259" s="28">
        <v>64500700</v>
      </c>
      <c r="P259" s="28">
        <v>-5190007</v>
      </c>
    </row>
    <row r="260" spans="1:16" ht="13.2" x14ac:dyDescent="0.25">
      <c r="A260" s="35" t="s">
        <v>379</v>
      </c>
      <c r="B260" s="34" t="s">
        <v>10</v>
      </c>
      <c r="C260" s="28">
        <v>2810123380.8674998</v>
      </c>
      <c r="D260" s="28">
        <v>2810652825</v>
      </c>
      <c r="E260" s="28">
        <v>2810652825</v>
      </c>
      <c r="F260" s="28">
        <v>2755901450</v>
      </c>
      <c r="G260" s="28">
        <v>-54751375</v>
      </c>
      <c r="H260" s="28">
        <v>2810652825</v>
      </c>
      <c r="I260" s="28">
        <v>2750510350</v>
      </c>
      <c r="J260" s="28">
        <v>-60142475</v>
      </c>
      <c r="K260" s="28">
        <v>2796592625</v>
      </c>
      <c r="L260" s="28">
        <v>2735870150</v>
      </c>
      <c r="M260" s="28">
        <v>-60722475</v>
      </c>
      <c r="N260" s="28">
        <v>2824558551.25</v>
      </c>
      <c r="O260" s="28">
        <v>2734387650</v>
      </c>
      <c r="P260" s="28">
        <v>-90170901.25</v>
      </c>
    </row>
    <row r="261" spans="1:16" ht="13.2" x14ac:dyDescent="0.25">
      <c r="A261" s="36" t="s">
        <v>449</v>
      </c>
      <c r="B261" s="37" t="s">
        <v>11</v>
      </c>
      <c r="C261" s="28">
        <v>2811296075.3099999</v>
      </c>
      <c r="D261" s="28">
        <v>2812039500</v>
      </c>
      <c r="E261" s="28">
        <v>2812039500</v>
      </c>
      <c r="F261" s="28">
        <v>2757196700</v>
      </c>
      <c r="G261" s="28">
        <v>-54842800</v>
      </c>
      <c r="H261" s="28">
        <v>2812039500</v>
      </c>
      <c r="I261" s="28">
        <v>2751805600</v>
      </c>
      <c r="J261" s="28">
        <v>-60233900</v>
      </c>
      <c r="K261" s="28">
        <v>2797979300</v>
      </c>
      <c r="L261" s="28">
        <v>2737165400</v>
      </c>
      <c r="M261" s="28">
        <v>-60813900</v>
      </c>
      <c r="N261" s="28">
        <v>2825959093</v>
      </c>
      <c r="O261" s="28">
        <v>2735682900</v>
      </c>
      <c r="P261" s="28">
        <v>-90276193</v>
      </c>
    </row>
    <row r="262" spans="1:16" ht="13.2" x14ac:dyDescent="0.25">
      <c r="A262" s="36" t="s">
        <v>431</v>
      </c>
      <c r="B262" s="37" t="s">
        <v>432</v>
      </c>
      <c r="C262" s="28">
        <v>-1172694.4424999999</v>
      </c>
      <c r="D262" s="28">
        <v>-1386675</v>
      </c>
      <c r="E262" s="28">
        <v>-1386675</v>
      </c>
      <c r="F262" s="28">
        <v>-1295250</v>
      </c>
      <c r="G262" s="28">
        <v>91425</v>
      </c>
      <c r="H262" s="28">
        <v>-1386675</v>
      </c>
      <c r="I262" s="28">
        <v>-1295250</v>
      </c>
      <c r="J262" s="28">
        <v>91425</v>
      </c>
      <c r="K262" s="28">
        <v>-1386675</v>
      </c>
      <c r="L262" s="28">
        <v>-1295250</v>
      </c>
      <c r="M262" s="28">
        <v>91425</v>
      </c>
      <c r="N262" s="28">
        <v>-1400541.75</v>
      </c>
      <c r="O262" s="28">
        <v>-1295250</v>
      </c>
      <c r="P262" s="28">
        <v>105291.75</v>
      </c>
    </row>
    <row r="263" spans="1:16" ht="13.2" x14ac:dyDescent="0.25">
      <c r="A263" s="35" t="s">
        <v>380</v>
      </c>
      <c r="B263" s="34" t="s">
        <v>381</v>
      </c>
      <c r="C263" s="28">
        <v>43200000</v>
      </c>
      <c r="D263" s="28">
        <v>74908300</v>
      </c>
      <c r="E263" s="28">
        <v>41700000</v>
      </c>
      <c r="F263" s="28"/>
      <c r="G263" s="28">
        <v>-41700000</v>
      </c>
      <c r="H263" s="28">
        <v>40800000</v>
      </c>
      <c r="I263" s="28">
        <v>3500000</v>
      </c>
      <c r="J263" s="28">
        <v>-37300000</v>
      </c>
      <c r="K263" s="28">
        <v>39900000</v>
      </c>
      <c r="L263" s="28">
        <v>4400000</v>
      </c>
      <c r="M263" s="28">
        <v>-35500000</v>
      </c>
      <c r="N263" s="28">
        <v>40299000</v>
      </c>
      <c r="O263" s="28">
        <v>5400000</v>
      </c>
      <c r="P263" s="28">
        <v>-34899000</v>
      </c>
    </row>
    <row r="264" spans="1:16" ht="13.2" x14ac:dyDescent="0.25">
      <c r="A264" s="36" t="s">
        <v>450</v>
      </c>
      <c r="B264" s="37" t="s">
        <v>451</v>
      </c>
      <c r="C264" s="28">
        <v>43200000</v>
      </c>
      <c r="D264" s="28">
        <v>74908300</v>
      </c>
      <c r="E264" s="28">
        <v>41700000</v>
      </c>
      <c r="F264" s="28"/>
      <c r="G264" s="28">
        <v>-41700000</v>
      </c>
      <c r="H264" s="28">
        <v>40800000</v>
      </c>
      <c r="I264" s="28"/>
      <c r="J264" s="28">
        <v>-40800000</v>
      </c>
      <c r="K264" s="28">
        <v>39900000</v>
      </c>
      <c r="L264" s="28"/>
      <c r="M264" s="28">
        <v>-39900000</v>
      </c>
      <c r="N264" s="28">
        <v>40299000</v>
      </c>
      <c r="O264" s="28"/>
      <c r="P264" s="28">
        <v>-40299000</v>
      </c>
    </row>
    <row r="265" spans="1:16" ht="13.2" x14ac:dyDescent="0.25">
      <c r="A265" s="36" t="s">
        <v>496</v>
      </c>
      <c r="B265" s="37" t="s">
        <v>497</v>
      </c>
      <c r="C265" s="28"/>
      <c r="D265" s="28"/>
      <c r="E265" s="28"/>
      <c r="F265" s="28"/>
      <c r="G265" s="28"/>
      <c r="H265" s="28"/>
      <c r="I265" s="28">
        <v>3500000</v>
      </c>
      <c r="J265" s="28">
        <v>3500000</v>
      </c>
      <c r="K265" s="28"/>
      <c r="L265" s="28">
        <v>4400000</v>
      </c>
      <c r="M265" s="28">
        <v>4400000</v>
      </c>
      <c r="N265" s="28"/>
      <c r="O265" s="28">
        <v>5400000</v>
      </c>
      <c r="P265" s="28">
        <v>5400000</v>
      </c>
    </row>
    <row r="266" spans="1:16" ht="13.2" x14ac:dyDescent="0.25">
      <c r="A266" s="29" t="s">
        <v>382</v>
      </c>
      <c r="B266" s="30" t="s">
        <v>383</v>
      </c>
      <c r="C266" s="28">
        <v>2591017062.7836399</v>
      </c>
      <c r="D266" s="28">
        <v>6179252275.1890001</v>
      </c>
      <c r="E266" s="28">
        <v>2148469140.5300002</v>
      </c>
      <c r="F266" s="28"/>
      <c r="G266" s="28">
        <v>-2148469140.5300002</v>
      </c>
      <c r="H266" s="28">
        <v>2305975578.8379998</v>
      </c>
      <c r="I266" s="28"/>
      <c r="J266" s="28">
        <v>-2305975578.8379998</v>
      </c>
      <c r="K266" s="28">
        <v>2295362410.5089998</v>
      </c>
      <c r="L266" s="28"/>
      <c r="M266" s="28">
        <v>-2295362410.5089998</v>
      </c>
      <c r="N266" s="28">
        <v>2318316034.61409</v>
      </c>
      <c r="O266" s="28"/>
      <c r="P266" s="28">
        <v>-2318316034.61409</v>
      </c>
    </row>
    <row r="267" spans="1:16" ht="13.2" x14ac:dyDescent="0.25">
      <c r="A267" s="31" t="s">
        <v>384</v>
      </c>
      <c r="B267" s="32" t="s">
        <v>385</v>
      </c>
      <c r="C267" s="28">
        <v>136485758.86862001</v>
      </c>
      <c r="D267" s="28">
        <v>146503697.46700001</v>
      </c>
      <c r="E267" s="28">
        <v>148132889.13999999</v>
      </c>
      <c r="F267" s="28"/>
      <c r="G267" s="28">
        <v>-148132889.13999999</v>
      </c>
      <c r="H267" s="28">
        <v>149720737.12900001</v>
      </c>
      <c r="I267" s="28"/>
      <c r="J267" s="28">
        <v>-149720737.12900001</v>
      </c>
      <c r="K267" s="28">
        <v>150805577.81</v>
      </c>
      <c r="L267" s="28"/>
      <c r="M267" s="28">
        <v>-150805577.81</v>
      </c>
      <c r="N267" s="28">
        <v>152313633.58809999</v>
      </c>
      <c r="O267" s="28"/>
      <c r="P267" s="28">
        <v>-152313633.58809999</v>
      </c>
    </row>
    <row r="268" spans="1:16" ht="13.2" x14ac:dyDescent="0.25">
      <c r="A268" s="33" t="s">
        <v>386</v>
      </c>
      <c r="B268" s="34" t="s">
        <v>387</v>
      </c>
      <c r="C268" s="28">
        <v>29023986.966779999</v>
      </c>
      <c r="D268" s="28">
        <v>30291079.364</v>
      </c>
      <c r="E268" s="28">
        <v>31087271.739999998</v>
      </c>
      <c r="F268" s="28"/>
      <c r="G268" s="28">
        <v>-31087271.739999998</v>
      </c>
      <c r="H268" s="28">
        <v>31855923.774</v>
      </c>
      <c r="I268" s="28"/>
      <c r="J268" s="28">
        <v>-31855923.774</v>
      </c>
      <c r="K268" s="28">
        <v>32108296.199000001</v>
      </c>
      <c r="L268" s="28"/>
      <c r="M268" s="28">
        <v>-32108296.199000001</v>
      </c>
      <c r="N268" s="28">
        <v>32429379.16099</v>
      </c>
      <c r="O268" s="28"/>
      <c r="P268" s="28">
        <v>-32429379.16099</v>
      </c>
    </row>
    <row r="269" spans="1:16" ht="13.2" x14ac:dyDescent="0.25">
      <c r="A269" s="33" t="s">
        <v>388</v>
      </c>
      <c r="B269" s="34" t="s">
        <v>389</v>
      </c>
      <c r="C269" s="28">
        <v>9494478.2281199992</v>
      </c>
      <c r="D269" s="28">
        <v>9884087.7970000003</v>
      </c>
      <c r="E269" s="28">
        <v>9979352.4350000005</v>
      </c>
      <c r="F269" s="28"/>
      <c r="G269" s="28">
        <v>-9979352.4350000005</v>
      </c>
      <c r="H269" s="28">
        <v>10076323.050000001</v>
      </c>
      <c r="I269" s="28"/>
      <c r="J269" s="28">
        <v>-10076323.050000001</v>
      </c>
      <c r="K269" s="28">
        <v>10172549.949999999</v>
      </c>
      <c r="L269" s="28"/>
      <c r="M269" s="28">
        <v>-10172549.949999999</v>
      </c>
      <c r="N269" s="28">
        <v>10274275.4495</v>
      </c>
      <c r="O269" s="28"/>
      <c r="P269" s="28">
        <v>-10274275.4495</v>
      </c>
    </row>
    <row r="270" spans="1:16" ht="13.2" x14ac:dyDescent="0.25">
      <c r="A270" s="33" t="s">
        <v>390</v>
      </c>
      <c r="B270" s="34" t="s">
        <v>391</v>
      </c>
      <c r="C270" s="28">
        <v>49786935.662639998</v>
      </c>
      <c r="D270" s="28">
        <v>51967521.744999997</v>
      </c>
      <c r="E270" s="28">
        <v>52288036.234999999</v>
      </c>
      <c r="F270" s="28"/>
      <c r="G270" s="28">
        <v>-52288036.234999999</v>
      </c>
      <c r="H270" s="28">
        <v>52753630.777000003</v>
      </c>
      <c r="I270" s="28"/>
      <c r="J270" s="28">
        <v>-52753630.777000003</v>
      </c>
      <c r="K270" s="28">
        <v>53228821.108999997</v>
      </c>
      <c r="L270" s="28"/>
      <c r="M270" s="28">
        <v>-53228821.108999997</v>
      </c>
      <c r="N270" s="28">
        <v>53761109.320090003</v>
      </c>
      <c r="O270" s="28"/>
      <c r="P270" s="28">
        <v>-53761109.320090003</v>
      </c>
    </row>
    <row r="271" spans="1:16" ht="13.2" x14ac:dyDescent="0.25">
      <c r="A271" s="33" t="s">
        <v>392</v>
      </c>
      <c r="B271" s="34" t="s">
        <v>393</v>
      </c>
      <c r="C271" s="28">
        <v>10275089.053680001</v>
      </c>
      <c r="D271" s="28">
        <v>9758926.8300000001</v>
      </c>
      <c r="E271" s="28">
        <v>10056578.539999999</v>
      </c>
      <c r="F271" s="28"/>
      <c r="G271" s="28">
        <v>-10056578.539999999</v>
      </c>
      <c r="H271" s="28">
        <v>10140140.492000001</v>
      </c>
      <c r="I271" s="28"/>
      <c r="J271" s="28">
        <v>-10140140.492000001</v>
      </c>
      <c r="K271" s="28">
        <v>10221542.628</v>
      </c>
      <c r="L271" s="28"/>
      <c r="M271" s="28">
        <v>-10221542.628</v>
      </c>
      <c r="N271" s="28">
        <v>10323758.05428</v>
      </c>
      <c r="O271" s="28"/>
      <c r="P271" s="28">
        <v>-10323758.05428</v>
      </c>
    </row>
    <row r="272" spans="1:16" ht="13.2" x14ac:dyDescent="0.25">
      <c r="A272" s="33" t="s">
        <v>394</v>
      </c>
      <c r="B272" s="34" t="s">
        <v>395</v>
      </c>
      <c r="C272" s="28">
        <v>7991040.4758400004</v>
      </c>
      <c r="D272" s="28">
        <v>9981869.8900000006</v>
      </c>
      <c r="E272" s="28">
        <v>10079275.949999999</v>
      </c>
      <c r="F272" s="28"/>
      <c r="G272" s="28">
        <v>-10079275.949999999</v>
      </c>
      <c r="H272" s="28">
        <v>10170547.797</v>
      </c>
      <c r="I272" s="28"/>
      <c r="J272" s="28">
        <v>-10170547.797</v>
      </c>
      <c r="K272" s="28">
        <v>10261592.623</v>
      </c>
      <c r="L272" s="28"/>
      <c r="M272" s="28">
        <v>-10261592.623</v>
      </c>
      <c r="N272" s="28">
        <v>10364208.54923</v>
      </c>
      <c r="O272" s="28"/>
      <c r="P272" s="28">
        <v>-10364208.54923</v>
      </c>
    </row>
    <row r="273" spans="1:16" ht="13.2" x14ac:dyDescent="0.25">
      <c r="A273" s="33" t="s">
        <v>396</v>
      </c>
      <c r="B273" s="34" t="s">
        <v>397</v>
      </c>
      <c r="C273" s="28">
        <v>29914228.481559999</v>
      </c>
      <c r="D273" s="28">
        <v>34620211.840999998</v>
      </c>
      <c r="E273" s="28">
        <v>34642374.240000002</v>
      </c>
      <c r="F273" s="28"/>
      <c r="G273" s="28">
        <v>-34642374.240000002</v>
      </c>
      <c r="H273" s="28">
        <v>34724171.239</v>
      </c>
      <c r="I273" s="28"/>
      <c r="J273" s="28">
        <v>-34724171.239</v>
      </c>
      <c r="K273" s="28">
        <v>34812775.300999999</v>
      </c>
      <c r="L273" s="28"/>
      <c r="M273" s="28">
        <v>-34812775.300999999</v>
      </c>
      <c r="N273" s="28">
        <v>35160903.054009996</v>
      </c>
      <c r="O273" s="28"/>
      <c r="P273" s="28">
        <v>-35160903.054009996</v>
      </c>
    </row>
    <row r="274" spans="1:16" ht="13.2" x14ac:dyDescent="0.25">
      <c r="A274" s="31" t="s">
        <v>398</v>
      </c>
      <c r="B274" s="32" t="s">
        <v>399</v>
      </c>
      <c r="C274" s="28">
        <v>476712765.95733994</v>
      </c>
      <c r="D274" s="28">
        <v>153727895.873</v>
      </c>
      <c r="E274" s="28">
        <v>140681432.19499999</v>
      </c>
      <c r="F274" s="28"/>
      <c r="G274" s="28">
        <v>-140681432.19499999</v>
      </c>
      <c r="H274" s="28">
        <v>140118917.211</v>
      </c>
      <c r="I274" s="28"/>
      <c r="J274" s="28">
        <v>-140118917.211</v>
      </c>
      <c r="K274" s="28">
        <v>141213105.58199999</v>
      </c>
      <c r="L274" s="28"/>
      <c r="M274" s="28">
        <v>-141213105.58199999</v>
      </c>
      <c r="N274" s="28">
        <v>142625236.63782001</v>
      </c>
      <c r="O274" s="28"/>
      <c r="P274" s="28">
        <v>-142625236.63782001</v>
      </c>
    </row>
    <row r="275" spans="1:16" ht="13.2" x14ac:dyDescent="0.25">
      <c r="A275" s="33" t="s">
        <v>400</v>
      </c>
      <c r="B275" s="34" t="s">
        <v>401</v>
      </c>
      <c r="C275" s="28">
        <v>29918846.9958</v>
      </c>
      <c r="D275" s="28">
        <v>30405083.710000001</v>
      </c>
      <c r="E275" s="28">
        <v>30546225.234999999</v>
      </c>
      <c r="F275" s="28"/>
      <c r="G275" s="28">
        <v>-30546225.234999999</v>
      </c>
      <c r="H275" s="28">
        <v>30977068.603</v>
      </c>
      <c r="I275" s="28"/>
      <c r="J275" s="28">
        <v>-30977068.603</v>
      </c>
      <c r="K275" s="28">
        <v>31437463.977000002</v>
      </c>
      <c r="L275" s="28"/>
      <c r="M275" s="28">
        <v>-31437463.977000002</v>
      </c>
      <c r="N275" s="28">
        <v>31751838.616769999</v>
      </c>
      <c r="O275" s="28"/>
      <c r="P275" s="28">
        <v>-31751838.616769999</v>
      </c>
    </row>
    <row r="276" spans="1:16" ht="13.2" x14ac:dyDescent="0.25">
      <c r="A276" s="33" t="s">
        <v>402</v>
      </c>
      <c r="B276" s="34" t="s">
        <v>403</v>
      </c>
      <c r="C276" s="28">
        <v>85409677.450000003</v>
      </c>
      <c r="D276" s="28">
        <v>87358400</v>
      </c>
      <c r="E276" s="28">
        <v>74769400</v>
      </c>
      <c r="F276" s="28"/>
      <c r="G276" s="28">
        <v>-74769400</v>
      </c>
      <c r="H276" s="28">
        <v>75880900</v>
      </c>
      <c r="I276" s="28"/>
      <c r="J276" s="28">
        <v>-75880900</v>
      </c>
      <c r="K276" s="28">
        <v>77009200</v>
      </c>
      <c r="L276" s="28"/>
      <c r="M276" s="28">
        <v>-77009200</v>
      </c>
      <c r="N276" s="28">
        <v>77779292</v>
      </c>
      <c r="O276" s="28"/>
      <c r="P276" s="28">
        <v>-77779292</v>
      </c>
    </row>
    <row r="277" spans="1:16" ht="13.2" x14ac:dyDescent="0.25">
      <c r="A277" s="33" t="s">
        <v>404</v>
      </c>
      <c r="B277" s="34" t="s">
        <v>405</v>
      </c>
      <c r="C277" s="28">
        <v>23691464.100000001</v>
      </c>
      <c r="D277" s="28">
        <v>24543000</v>
      </c>
      <c r="E277" s="28">
        <v>24733900</v>
      </c>
      <c r="F277" s="28"/>
      <c r="G277" s="28">
        <v>-24733900</v>
      </c>
      <c r="H277" s="28">
        <v>23390500</v>
      </c>
      <c r="I277" s="28"/>
      <c r="J277" s="28">
        <v>-23390500</v>
      </c>
      <c r="K277" s="28">
        <v>23764800</v>
      </c>
      <c r="L277" s="28"/>
      <c r="M277" s="28">
        <v>-23764800</v>
      </c>
      <c r="N277" s="28">
        <v>24002448</v>
      </c>
      <c r="O277" s="28"/>
      <c r="P277" s="28">
        <v>-24002448</v>
      </c>
    </row>
    <row r="278" spans="1:16" ht="13.2" x14ac:dyDescent="0.25">
      <c r="A278" s="33" t="s">
        <v>406</v>
      </c>
      <c r="B278" s="34" t="s">
        <v>407</v>
      </c>
      <c r="C278" s="28">
        <v>8968721.3017599992</v>
      </c>
      <c r="D278" s="28">
        <v>10399388.665999999</v>
      </c>
      <c r="E278" s="28">
        <v>11348794.84</v>
      </c>
      <c r="F278" s="28"/>
      <c r="G278" s="28">
        <v>-11348794.84</v>
      </c>
      <c r="H278" s="28">
        <v>11137070.232000001</v>
      </c>
      <c r="I278" s="28"/>
      <c r="J278" s="28">
        <v>-11137070.232000001</v>
      </c>
      <c r="K278" s="28">
        <v>11233068.620999999</v>
      </c>
      <c r="L278" s="28"/>
      <c r="M278" s="28">
        <v>-11233068.620999999</v>
      </c>
      <c r="N278" s="28">
        <v>11345399.30721</v>
      </c>
      <c r="O278" s="28"/>
      <c r="P278" s="28">
        <v>-11345399.30721</v>
      </c>
    </row>
    <row r="279" spans="1:16" ht="13.2" x14ac:dyDescent="0.25">
      <c r="A279" s="33" t="s">
        <v>408</v>
      </c>
      <c r="B279" s="34" t="s">
        <v>409</v>
      </c>
      <c r="C279" s="28">
        <v>328724056.10978001</v>
      </c>
      <c r="D279" s="28">
        <v>1022023.497</v>
      </c>
      <c r="E279" s="28">
        <v>-716887.88</v>
      </c>
      <c r="F279" s="28"/>
      <c r="G279" s="28">
        <v>716887.88</v>
      </c>
      <c r="H279" s="28">
        <v>-1266621.6240000001</v>
      </c>
      <c r="I279" s="28"/>
      <c r="J279" s="28">
        <v>1266621.6240000001</v>
      </c>
      <c r="K279" s="28">
        <v>-2231427.0159999998</v>
      </c>
      <c r="L279" s="28"/>
      <c r="M279" s="28">
        <v>2231427.0159999998</v>
      </c>
      <c r="N279" s="28">
        <v>-2253741.2861600001</v>
      </c>
      <c r="O279" s="28"/>
      <c r="P279" s="28">
        <v>2253741.2861600001</v>
      </c>
    </row>
    <row r="280" spans="1:16" ht="13.2" x14ac:dyDescent="0.25">
      <c r="A280" s="31" t="s">
        <v>410</v>
      </c>
      <c r="B280" s="32" t="s">
        <v>411</v>
      </c>
      <c r="C280" s="28">
        <v>1977818537.95768</v>
      </c>
      <c r="D280" s="28">
        <v>5879020681.849</v>
      </c>
      <c r="E280" s="28">
        <v>1859654819.1949999</v>
      </c>
      <c r="F280" s="28"/>
      <c r="G280" s="28">
        <v>-1859654819.1949999</v>
      </c>
      <c r="H280" s="28">
        <v>2016135924.4979999</v>
      </c>
      <c r="I280" s="28"/>
      <c r="J280" s="28">
        <v>-2016135924.4979999</v>
      </c>
      <c r="K280" s="28">
        <v>2003343727.1170003</v>
      </c>
      <c r="L280" s="28"/>
      <c r="M280" s="28">
        <v>-2003343727.1170003</v>
      </c>
      <c r="N280" s="28">
        <v>2023377164.38817</v>
      </c>
      <c r="O280" s="28"/>
      <c r="P280" s="28">
        <v>-2023377164.38817</v>
      </c>
    </row>
    <row r="281" spans="1:16" ht="13.2" x14ac:dyDescent="0.25">
      <c r="A281" s="33" t="s">
        <v>412</v>
      </c>
      <c r="B281" s="34" t="s">
        <v>411</v>
      </c>
      <c r="C281" s="28">
        <v>1977818537.95768</v>
      </c>
      <c r="D281" s="28">
        <v>5879020681.849</v>
      </c>
      <c r="E281" s="28">
        <v>1859654819.1949999</v>
      </c>
      <c r="F281" s="28"/>
      <c r="G281" s="28">
        <v>-1859654819.1949999</v>
      </c>
      <c r="H281" s="28">
        <v>2016135924.4979999</v>
      </c>
      <c r="I281" s="28"/>
      <c r="J281" s="28">
        <v>-2016135924.4979999</v>
      </c>
      <c r="K281" s="28">
        <v>2003343727.1170003</v>
      </c>
      <c r="L281" s="28"/>
      <c r="M281" s="28">
        <v>-2003343727.1170003</v>
      </c>
      <c r="N281" s="28">
        <v>2023377164.38817</v>
      </c>
      <c r="O281" s="28"/>
      <c r="P281" s="28">
        <v>-2023377164.38817</v>
      </c>
    </row>
    <row r="282" spans="1:16" ht="13.2" x14ac:dyDescent="0.25">
      <c r="A282" s="29" t="s">
        <v>413</v>
      </c>
      <c r="B282" s="30" t="s">
        <v>414</v>
      </c>
      <c r="C282" s="28">
        <v>11220137678.309999</v>
      </c>
      <c r="D282" s="28">
        <v>12087878400</v>
      </c>
      <c r="E282" s="28">
        <v>12582225300</v>
      </c>
      <c r="F282" s="28"/>
      <c r="G282" s="28">
        <v>-12582225300</v>
      </c>
      <c r="H282" s="28">
        <v>12955412700</v>
      </c>
      <c r="I282" s="28"/>
      <c r="J282" s="28">
        <v>-12955412700</v>
      </c>
      <c r="K282" s="28">
        <v>13133898600</v>
      </c>
      <c r="L282" s="28"/>
      <c r="M282" s="28">
        <v>-13133898600</v>
      </c>
      <c r="N282" s="28">
        <v>13265237586</v>
      </c>
      <c r="O282" s="28"/>
      <c r="P282" s="28">
        <v>-13265237586</v>
      </c>
    </row>
    <row r="283" spans="1:16" ht="13.2" x14ac:dyDescent="0.25">
      <c r="A283" s="31" t="s">
        <v>415</v>
      </c>
      <c r="B283" s="32" t="s">
        <v>416</v>
      </c>
      <c r="C283" s="28">
        <v>6666050320.8999996</v>
      </c>
      <c r="D283" s="28">
        <v>7373845600</v>
      </c>
      <c r="E283" s="28">
        <v>7564107700</v>
      </c>
      <c r="F283" s="28"/>
      <c r="G283" s="28">
        <v>-7564107700</v>
      </c>
      <c r="H283" s="28">
        <v>7799898700</v>
      </c>
      <c r="I283" s="28"/>
      <c r="J283" s="28">
        <v>-7799898700</v>
      </c>
      <c r="K283" s="28">
        <v>7981054300</v>
      </c>
      <c r="L283" s="28"/>
      <c r="M283" s="28">
        <v>-7981054300</v>
      </c>
      <c r="N283" s="28">
        <v>8060864843</v>
      </c>
      <c r="O283" s="28"/>
      <c r="P283" s="28">
        <v>-8060864843</v>
      </c>
    </row>
    <row r="284" spans="1:16" ht="13.2" x14ac:dyDescent="0.25">
      <c r="A284" s="33" t="s">
        <v>417</v>
      </c>
      <c r="B284" s="34" t="s">
        <v>416</v>
      </c>
      <c r="C284" s="28">
        <v>6666050210.9499998</v>
      </c>
      <c r="D284" s="28">
        <v>7373845600</v>
      </c>
      <c r="E284" s="28">
        <v>7564107700</v>
      </c>
      <c r="F284" s="28"/>
      <c r="G284" s="28">
        <v>-7564107700</v>
      </c>
      <c r="H284" s="28">
        <v>7799898700</v>
      </c>
      <c r="I284" s="28"/>
      <c r="J284" s="28">
        <v>-7799898700</v>
      </c>
      <c r="K284" s="28">
        <v>7981054300</v>
      </c>
      <c r="L284" s="28"/>
      <c r="M284" s="28">
        <v>-7981054300</v>
      </c>
      <c r="N284" s="28">
        <v>8060864843</v>
      </c>
      <c r="O284" s="28"/>
      <c r="P284" s="28">
        <v>-8060864843</v>
      </c>
    </row>
    <row r="285" spans="1:16" ht="13.2" x14ac:dyDescent="0.25">
      <c r="A285" s="33" t="s">
        <v>498</v>
      </c>
      <c r="B285" s="34" t="s">
        <v>499</v>
      </c>
      <c r="C285" s="28">
        <v>109.95</v>
      </c>
      <c r="D285" s="28"/>
      <c r="E285" s="28"/>
      <c r="F285" s="28"/>
      <c r="G285" s="28"/>
      <c r="H285" s="28"/>
      <c r="I285" s="28"/>
      <c r="J285" s="28"/>
      <c r="K285" s="28"/>
      <c r="L285" s="28"/>
      <c r="M285" s="28"/>
      <c r="N285" s="28"/>
      <c r="O285" s="28"/>
      <c r="P285" s="28"/>
    </row>
    <row r="286" spans="1:16" ht="13.2" x14ac:dyDescent="0.25">
      <c r="A286" s="31" t="s">
        <v>418</v>
      </c>
      <c r="B286" s="32" t="s">
        <v>419</v>
      </c>
      <c r="C286" s="28">
        <v>930738584.40999997</v>
      </c>
      <c r="D286" s="28">
        <v>926523600</v>
      </c>
      <c r="E286" s="28">
        <v>1025358000</v>
      </c>
      <c r="F286" s="28"/>
      <c r="G286" s="28">
        <v>-1025358000</v>
      </c>
      <c r="H286" s="28">
        <v>1122384100</v>
      </c>
      <c r="I286" s="28"/>
      <c r="J286" s="28">
        <v>-1122384100</v>
      </c>
      <c r="K286" s="28">
        <v>1197766800</v>
      </c>
      <c r="L286" s="28"/>
      <c r="M286" s="28">
        <v>-1197766800</v>
      </c>
      <c r="N286" s="28">
        <v>1209744468</v>
      </c>
      <c r="O286" s="28"/>
      <c r="P286" s="28">
        <v>-1209744468</v>
      </c>
    </row>
    <row r="287" spans="1:16" ht="13.2" x14ac:dyDescent="0.25">
      <c r="A287" s="33" t="s">
        <v>420</v>
      </c>
      <c r="B287" s="34" t="s">
        <v>421</v>
      </c>
      <c r="C287" s="28">
        <v>897319769.21000004</v>
      </c>
      <c r="D287" s="28">
        <v>900342900</v>
      </c>
      <c r="E287" s="28">
        <v>996619600</v>
      </c>
      <c r="F287" s="28"/>
      <c r="G287" s="28">
        <v>-996619600</v>
      </c>
      <c r="H287" s="28">
        <v>1093030700</v>
      </c>
      <c r="I287" s="28"/>
      <c r="J287" s="28">
        <v>-1093030700</v>
      </c>
      <c r="K287" s="28">
        <v>1167820900</v>
      </c>
      <c r="L287" s="28"/>
      <c r="M287" s="28">
        <v>-1167820900</v>
      </c>
      <c r="N287" s="28">
        <v>1179499109</v>
      </c>
      <c r="O287" s="28"/>
      <c r="P287" s="28">
        <v>-1179499109</v>
      </c>
    </row>
    <row r="288" spans="1:16" ht="13.2" x14ac:dyDescent="0.25">
      <c r="A288" s="33" t="s">
        <v>422</v>
      </c>
      <c r="B288" s="34" t="s">
        <v>423</v>
      </c>
      <c r="C288" s="28">
        <v>33418815.199999999</v>
      </c>
      <c r="D288" s="28">
        <v>26180700</v>
      </c>
      <c r="E288" s="28">
        <v>28738400</v>
      </c>
      <c r="F288" s="28"/>
      <c r="G288" s="28">
        <v>-28738400</v>
      </c>
      <c r="H288" s="28">
        <v>29353400</v>
      </c>
      <c r="I288" s="28"/>
      <c r="J288" s="28">
        <v>-29353400</v>
      </c>
      <c r="K288" s="28">
        <v>29945900</v>
      </c>
      <c r="L288" s="28"/>
      <c r="M288" s="28">
        <v>-29945900</v>
      </c>
      <c r="N288" s="28">
        <v>30245359</v>
      </c>
      <c r="O288" s="28"/>
      <c r="P288" s="28">
        <v>-30245359</v>
      </c>
    </row>
    <row r="289" spans="1:16" ht="13.2" x14ac:dyDescent="0.25">
      <c r="A289" s="31" t="s">
        <v>424</v>
      </c>
      <c r="B289" s="32" t="s">
        <v>425</v>
      </c>
      <c r="C289" s="28">
        <v>3623348773</v>
      </c>
      <c r="D289" s="28">
        <v>3787509200</v>
      </c>
      <c r="E289" s="28">
        <v>3992759600</v>
      </c>
      <c r="F289" s="28"/>
      <c r="G289" s="28">
        <v>-3992759600</v>
      </c>
      <c r="H289" s="28">
        <v>4033129900.0000005</v>
      </c>
      <c r="I289" s="28"/>
      <c r="J289" s="28">
        <v>-4033129900.0000005</v>
      </c>
      <c r="K289" s="28">
        <v>3955077500.0000005</v>
      </c>
      <c r="L289" s="28"/>
      <c r="M289" s="28">
        <v>-3955077500.0000005</v>
      </c>
      <c r="N289" s="28">
        <v>3994628275</v>
      </c>
      <c r="O289" s="28"/>
      <c r="P289" s="28">
        <v>-3994628275</v>
      </c>
    </row>
    <row r="290" spans="1:16" ht="13.2" x14ac:dyDescent="0.25">
      <c r="A290" s="33" t="s">
        <v>426</v>
      </c>
      <c r="B290" s="34" t="s">
        <v>425</v>
      </c>
      <c r="C290" s="28">
        <v>3623348773</v>
      </c>
      <c r="D290" s="28">
        <v>3787509200</v>
      </c>
      <c r="E290" s="28">
        <v>3992759600</v>
      </c>
      <c r="F290" s="28"/>
      <c r="G290" s="28">
        <v>-3992759600</v>
      </c>
      <c r="H290" s="28">
        <v>4033129900.0000005</v>
      </c>
      <c r="I290" s="28"/>
      <c r="J290" s="28">
        <v>-4033129900.0000005</v>
      </c>
      <c r="K290" s="28">
        <v>3955077500.0000005</v>
      </c>
      <c r="L290" s="28"/>
      <c r="M290" s="28">
        <v>-3955077500.0000005</v>
      </c>
      <c r="N290" s="28">
        <v>3994628275</v>
      </c>
      <c r="O290" s="28"/>
      <c r="P290" s="28">
        <v>-3994628275</v>
      </c>
    </row>
  </sheetData>
  <hyperlinks>
    <hyperlink ref="A6" r:id="rId1" display="https://intranet.accounting.admin.ch/accounting/de/home/projekte/motionhegglin.html" xr:uid="{199A7B31-60E4-429C-9C9A-D302249A7539}"/>
  </hyperlinks>
  <pageMargins left="0.78740157480314965" right="0.78740157480314965" top="1.1417322834645669" bottom="0.62992125984251968" header="0.47244094488188981" footer="0.15748031496062992"/>
  <pageSetup paperSize="8" fitToHeight="0" orientation="landscape" r:id="rId2"/>
  <headerFooter>
    <oddHeader xml:space="preserve">&amp;L&amp;G
</oddHeader>
    <oddFooter>&amp;L&amp;7Druckdatum: &amp;D&amp;R&amp;7Seite &amp;P von &amp;N</oddFooter>
  </headerFooter>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rbeitsdokumente" ma:contentTypeID="0x0101002F9FFC2F4692C040A9D99914B314900F00242779CB3C7E2A409FF6832E71E7837E" ma:contentTypeVersion="" ma:contentTypeDescription="" ma:contentTypeScope="" ma:versionID="5e1f2621e9a813922f1a3eb2dc784ac5">
  <xsd:schema xmlns:xsd="http://www.w3.org/2001/XMLSchema" xmlns:xs="http://www.w3.org/2001/XMLSchema" xmlns:p="http://schemas.microsoft.com/office/2006/metadata/properties" xmlns:ns2="558044cc-f176-4c91-a0e4-bc704674ebff" xmlns:ns3="f5ad5d93-4a2a-405e-907b-cf4548c560e3" targetNamespace="http://schemas.microsoft.com/office/2006/metadata/properties" ma:root="true" ma:fieldsID="5893891667fdb51cd2f60e55d6c4b5bf" ns2:_="" ns3:_="">
    <xsd:import namespace="558044cc-f176-4c91-a0e4-bc704674ebff"/>
    <xsd:import namespace="f5ad5d93-4a2a-405e-907b-cf4548c560e3"/>
    <xsd:element name="properties">
      <xsd:complexType>
        <xsd:sequence>
          <xsd:element name="documentManagement">
            <xsd:complexType>
              <xsd:all>
                <xsd:element ref="ns2:Dokument_x0020_Version" minOccurs="0"/>
                <xsd:element ref="ns2:Versionsdatum" minOccurs="0"/>
                <xsd:element ref="ns2:Dokument_x0020_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8044cc-f176-4c91-a0e4-bc704674ebff" elementFormDefault="qualified">
    <xsd:import namespace="http://schemas.microsoft.com/office/2006/documentManagement/types"/>
    <xsd:import namespace="http://schemas.microsoft.com/office/infopath/2007/PartnerControls"/>
    <xsd:element name="Dokument_x0020_Version" ma:index="8" nillable="true" ma:displayName="Dokument Version" ma:description="Im Dokument angezeigte Version. IMMER MANUELL SETZEN!" ma:internalName="Dokument_x0020_Version">
      <xsd:simpleType>
        <xsd:restriction base="dms:Text">
          <xsd:maxLength value="255"/>
        </xsd:restriction>
      </xsd:simpleType>
    </xsd:element>
    <xsd:element name="Versionsdatum" ma:index="9" nillable="true" ma:displayName="Versionsdatum" ma:description="Im Dokument angezeigtes Versionsdatum. IMMER MANUELL SETZEN!" ma:internalName="Versionsdatum">
      <xsd:simpleType>
        <xsd:restriction base="dms:Text">
          <xsd:maxLength value="255"/>
        </xsd:restriction>
      </xsd:simpleType>
    </xsd:element>
    <xsd:element name="Dokument_x0020_Status" ma:index="10" nillable="true" ma:displayName="Dokument Status" ma:default="Vorlage" ma:format="Dropdown" ma:internalName="Dokument_x0020_Status">
      <xsd:simpleType>
        <xsd:restriction base="dms:Choice">
          <xsd:enumeration value="Vorlage"/>
          <xsd:enumeration value="In Arbeit"/>
          <xsd:enumeration value="In Prüfung"/>
          <xsd:enumeration value="Genehmigt zur Nutzung"/>
        </xsd:restriction>
      </xsd:simpleType>
    </xsd:element>
  </xsd:schema>
  <xsd:schema xmlns:xsd="http://www.w3.org/2001/XMLSchema" xmlns:xs="http://www.w3.org/2001/XMLSchema" xmlns:dms="http://schemas.microsoft.com/office/2006/documentManagement/types" xmlns:pc="http://schemas.microsoft.com/office/infopath/2007/PartnerControls" targetNamespace="f5ad5d93-4a2a-405e-907b-cf4548c560e3"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f:fields xmlns:f="http://schemas.fabasoft.com/folio/2007/fields">
  <f:record ref="">
    <f:field ref="objname" par="" edit="true" text="AB19_Politik_Tabellenanhang_Bundesausgaben_Tab52_d"/>
    <f:field ref="objsubject" par="" edit="true" text=""/>
    <f:field ref="objcreatedby" par="" text="Bühlmann, Monique, BLW"/>
    <f:field ref="objcreatedat" par="" text="26.12.2018 13:51:50"/>
    <f:field ref="objchangedby" par="" text="Rossi, Alessandro, BLW"/>
    <f:field ref="objmodifiedat" par="" text="13.09.2019 09:04:23"/>
    <f:field ref="doc_FSCFOLIO_1_1001_FieldDocumentNumber" par="" text=""/>
    <f:field ref="doc_FSCFOLIO_1_1001_FieldSubject" par="" edit="true" text=""/>
    <f:field ref="FSCFOLIO_1_1001_FieldCurrentUser" par="" text="BLW Alessandro Rossi"/>
    <f:field ref="CCAPRECONFIG_15_1001_Objektname" par="" edit="true" text="AB19_Politik_Tabellenanhang_Bundesausgaben_Tab52_d"/>
    <f:field ref="CHPRECONFIG_1_1001_Objektname" par="" edit="true" text="AB19_Politik_Tabellenanhang_Bundesausgaben_Tab52_d"/>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4.xml><?xml version="1.0" encoding="utf-8"?>
<p:properties xmlns:p="http://schemas.microsoft.com/office/2006/metadata/properties" xmlns:xsi="http://www.w3.org/2001/XMLSchema-instance" xmlns:pc="http://schemas.microsoft.com/office/infopath/2007/PartnerControls">
  <documentManagement>
    <Versionsdatum xmlns="558044cc-f176-4c91-a0e4-bc704674ebff" xsi:nil="true"/>
    <Dokument_x0020_Status xmlns="558044cc-f176-4c91-a0e4-bc704674ebff">Vorlage</Dokument_x0020_Status>
    <Dokument_x0020_Version xmlns="558044cc-f176-4c91-a0e4-bc704674ebff" xsi:nil="true"/>
  </documentManagement>
</p:properties>
</file>

<file path=customXml/itemProps1.xml><?xml version="1.0" encoding="utf-8"?>
<ds:datastoreItem xmlns:ds="http://schemas.openxmlformats.org/officeDocument/2006/customXml" ds:itemID="{A6F2965E-5CEF-45B7-87D2-0CBB3ADDE793}"/>
</file>

<file path=customXml/itemProps2.xml><?xml version="1.0" encoding="utf-8"?>
<ds:datastoreItem xmlns:ds="http://schemas.openxmlformats.org/officeDocument/2006/customXml" ds:itemID="{FAFEBA1C-8AE9-462C-9E84-BCE500A4F57B}"/>
</file>

<file path=customXml/itemProps3.xml><?xml version="1.0" encoding="utf-8"?>
<ds:datastoreItem xmlns:ds="http://schemas.openxmlformats.org/officeDocument/2006/customXml" ds:itemID="{4E8A9591-F074-446B-902F-511FF79C122F}"/>
</file>

<file path=customXml/itemProps4.xml><?xml version="1.0" encoding="utf-8"?>
<ds:datastoreItem xmlns:ds="http://schemas.openxmlformats.org/officeDocument/2006/customXml" ds:itemID="{89648920-EF0B-4933-9D4E-56407E5A49E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Tab52</vt:lpstr>
      <vt:lpstr>nach Ag min R22</vt:lpstr>
      <vt:lpstr>VA FP nach Aufgabengebiet min</vt:lpstr>
      <vt:lpstr>'nach Ag min R22'!Drucktitel</vt:lpstr>
      <vt:lpstr>'VA FP nach Aufgabengebiet min'!Drucktitel</vt:lpstr>
      <vt:lpstr>'nach Ag min R22'!SAPCrosstab2</vt:lpstr>
      <vt:lpstr>'VA FP nach Aufgabengebiet min'!SAPCrosstab2</vt:lpstr>
    </vt:vector>
  </TitlesOfParts>
  <Company>Panache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Liv Schläfli</dc:creator>
  <cp:lastModifiedBy>Kehrli Sarah BLW</cp:lastModifiedBy>
  <cp:lastPrinted>2019-10-18T09:17:56Z</cp:lastPrinted>
  <dcterms:created xsi:type="dcterms:W3CDTF">2015-09-07T11:12:01Z</dcterms:created>
  <dcterms:modified xsi:type="dcterms:W3CDTF">2023-08-25T17:14:30Z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DocumentID">
    <vt:lpwstr/>
  </property>
  <property fmtid="{D5CDD505-2E9C-101B-9397-08002B2CF9AE}" pid="3" name="FSC#EVDCFG@15.1400:DossierBarCode">
    <vt:lpwstr/>
  </property>
  <property fmtid="{D5CDD505-2E9C-101B-9397-08002B2CF9AE}" pid="4" name="FSC#EVDCFG@15.1400:ActualVersionNumber">
    <vt:lpwstr>3</vt:lpwstr>
  </property>
  <property fmtid="{D5CDD505-2E9C-101B-9397-08002B2CF9AE}" pid="5" name="FSC#EVDCFG@15.1400:ActualVersionCreatedAt">
    <vt:lpwstr>2019-09-13T08:53:01</vt:lpwstr>
  </property>
  <property fmtid="{D5CDD505-2E9C-101B-9397-08002B2CF9AE}" pid="6" name="FSC#EVDCFG@15.1400:ResponsibleBureau_DE">
    <vt:lpwstr>Bundesamt für Landwirtschaft BLW</vt:lpwstr>
  </property>
  <property fmtid="{D5CDD505-2E9C-101B-9397-08002B2CF9AE}" pid="7" name="FSC#EVDCFG@15.1400:ResponsibleBureau_EN">
    <vt:lpwstr>Federal Office for Agriculture FOAG</vt:lpwstr>
  </property>
  <property fmtid="{D5CDD505-2E9C-101B-9397-08002B2CF9AE}" pid="8" name="FSC#EVDCFG@15.1400:ResponsibleBureau_FR">
    <vt:lpwstr>Office fédéral de l'agriculture OFAG</vt:lpwstr>
  </property>
  <property fmtid="{D5CDD505-2E9C-101B-9397-08002B2CF9AE}" pid="9" name="FSC#EVDCFG@15.1400:ResponsibleBureau_IT">
    <vt:lpwstr>Ufficio federale dell'agricoltura UFAG</vt:lpwstr>
  </property>
  <property fmtid="{D5CDD505-2E9C-101B-9397-08002B2CF9AE}" pid="10" name="FSC#EVDCFG@15.1400:UserInChargeUserTitle">
    <vt:lpwstr/>
  </property>
  <property fmtid="{D5CDD505-2E9C-101B-9397-08002B2CF9AE}" pid="11" name="FSC#EVDCFG@15.1400:UserInChargeUserName">
    <vt:lpwstr>Bühlmann</vt:lpwstr>
  </property>
  <property fmtid="{D5CDD505-2E9C-101B-9397-08002B2CF9AE}" pid="12" name="FSC#EVDCFG@15.1400:UserInChargeUserFirstname">
    <vt:lpwstr/>
  </property>
  <property fmtid="{D5CDD505-2E9C-101B-9397-08002B2CF9AE}" pid="13" name="FSC#EVDCFG@15.1400:UserInChargeUserEnvSalutationDE">
    <vt:lpwstr/>
  </property>
  <property fmtid="{D5CDD505-2E9C-101B-9397-08002B2CF9AE}" pid="14" name="FSC#EVDCFG@15.1400:UserInChargeUserEnvSalutationEN">
    <vt:lpwstr/>
  </property>
  <property fmtid="{D5CDD505-2E9C-101B-9397-08002B2CF9AE}" pid="15" name="FSC#EVDCFG@15.1400:UserInChargeUserEnvSalutationFR">
    <vt:lpwstr/>
  </property>
  <property fmtid="{D5CDD505-2E9C-101B-9397-08002B2CF9AE}" pid="16" name="FSC#EVDCFG@15.1400:UserInChargeUserEnvSalutationIT">
    <vt:lpwstr/>
  </property>
  <property fmtid="{D5CDD505-2E9C-101B-9397-08002B2CF9AE}" pid="17" name="FSC#EVDCFG@15.1400:FilerespUserPersonTitle">
    <vt:lpwstr>BLW</vt:lpwstr>
  </property>
  <property fmtid="{D5CDD505-2E9C-101B-9397-08002B2CF9AE}" pid="18" name="FSC#EVDCFG@15.1400:Address">
    <vt:lpwstr/>
  </property>
  <property fmtid="{D5CDD505-2E9C-101B-9397-08002B2CF9AE}" pid="19" name="FSC#EVDCFG@15.1400:PositionNumber">
    <vt:lpwstr/>
  </property>
  <property fmtid="{D5CDD505-2E9C-101B-9397-08002B2CF9AE}" pid="20" name="FSC#EVDCFG@15.1400:Dossierref">
    <vt:lpwstr>032.1-00006</vt:lpwstr>
  </property>
  <property fmtid="{D5CDD505-2E9C-101B-9397-08002B2CF9AE}" pid="21" name="FSC#EVDCFG@15.1400:FileRespEmail">
    <vt:lpwstr>monique.buehlmann@blw.admin.ch</vt:lpwstr>
  </property>
  <property fmtid="{D5CDD505-2E9C-101B-9397-08002B2CF9AE}" pid="22" name="FSC#EVDCFG@15.1400:FileRespFax">
    <vt:lpwstr>+41 58 462 26 34</vt:lpwstr>
  </property>
  <property fmtid="{D5CDD505-2E9C-101B-9397-08002B2CF9AE}" pid="23" name="FSC#EVDCFG@15.1400:FileRespHome">
    <vt:lpwstr>Bern</vt:lpwstr>
  </property>
  <property fmtid="{D5CDD505-2E9C-101B-9397-08002B2CF9AE}" pid="24" name="FSC#EVDCFG@15.1400:FileResponsible">
    <vt:lpwstr>Monique Bühlmann</vt:lpwstr>
  </property>
  <property fmtid="{D5CDD505-2E9C-101B-9397-08002B2CF9AE}" pid="25" name="FSC#EVDCFG@15.1400:UserInCharge">
    <vt:lpwstr/>
  </property>
  <property fmtid="{D5CDD505-2E9C-101B-9397-08002B2CF9AE}" pid="26" name="FSC#EVDCFG@15.1400:FileRespOrg">
    <vt:lpwstr>Kommunikation und Sprachdienste</vt:lpwstr>
  </property>
  <property fmtid="{D5CDD505-2E9C-101B-9397-08002B2CF9AE}" pid="27" name="FSC#EVDCFG@15.1400:FileRespOrgHome">
    <vt:lpwstr/>
  </property>
  <property fmtid="{D5CDD505-2E9C-101B-9397-08002B2CF9AE}" pid="28" name="FSC#EVDCFG@15.1400:FileRespOrgStreet">
    <vt:lpwstr/>
  </property>
  <property fmtid="{D5CDD505-2E9C-101B-9397-08002B2CF9AE}" pid="29" name="FSC#EVDCFG@15.1400:FileRespOrgZipCode">
    <vt:lpwstr/>
  </property>
  <property fmtid="{D5CDD505-2E9C-101B-9397-08002B2CF9AE}" pid="30" name="FSC#EVDCFG@15.1400:FileRespshortsign">
    <vt:lpwstr>bln</vt:lpwstr>
  </property>
  <property fmtid="{D5CDD505-2E9C-101B-9397-08002B2CF9AE}" pid="31" name="FSC#EVDCFG@15.1400:FileRespStreet">
    <vt:lpwstr>Schwarzenburgstrasse 165</vt:lpwstr>
  </property>
  <property fmtid="{D5CDD505-2E9C-101B-9397-08002B2CF9AE}" pid="32" name="FSC#EVDCFG@15.1400:FileRespTel">
    <vt:lpwstr>+41 58 462 59 38</vt:lpwstr>
  </property>
  <property fmtid="{D5CDD505-2E9C-101B-9397-08002B2CF9AE}" pid="33" name="FSC#EVDCFG@15.1400:FileRespZipCode">
    <vt:lpwstr>3003</vt:lpwstr>
  </property>
  <property fmtid="{D5CDD505-2E9C-101B-9397-08002B2CF9AE}" pid="34" name="FSC#EVDCFG@15.1400:OutAttachElectr">
    <vt:lpwstr/>
  </property>
  <property fmtid="{D5CDD505-2E9C-101B-9397-08002B2CF9AE}" pid="35" name="FSC#EVDCFG@15.1400:OutAttachPhysic">
    <vt:lpwstr/>
  </property>
  <property fmtid="{D5CDD505-2E9C-101B-9397-08002B2CF9AE}" pid="36" name="FSC#EVDCFG@15.1400:SignAcceptedDraft1">
    <vt:lpwstr/>
  </property>
  <property fmtid="{D5CDD505-2E9C-101B-9397-08002B2CF9AE}" pid="37" name="FSC#EVDCFG@15.1400:SignAcceptedDraft1FR">
    <vt:lpwstr/>
  </property>
  <property fmtid="{D5CDD505-2E9C-101B-9397-08002B2CF9AE}" pid="38" name="FSC#EVDCFG@15.1400:SignAcceptedDraft2">
    <vt:lpwstr/>
  </property>
  <property fmtid="{D5CDD505-2E9C-101B-9397-08002B2CF9AE}" pid="39" name="FSC#EVDCFG@15.1400:SignAcceptedDraft2FR">
    <vt:lpwstr/>
  </property>
  <property fmtid="{D5CDD505-2E9C-101B-9397-08002B2CF9AE}" pid="40" name="FSC#EVDCFG@15.1400:SignApproved1">
    <vt:lpwstr/>
  </property>
  <property fmtid="{D5CDD505-2E9C-101B-9397-08002B2CF9AE}" pid="41" name="FSC#EVDCFG@15.1400:SignApproved1FR">
    <vt:lpwstr/>
  </property>
  <property fmtid="{D5CDD505-2E9C-101B-9397-08002B2CF9AE}" pid="42" name="FSC#EVDCFG@15.1400:SignApproved2">
    <vt:lpwstr/>
  </property>
  <property fmtid="{D5CDD505-2E9C-101B-9397-08002B2CF9AE}" pid="43" name="FSC#EVDCFG@15.1400:SignApproved2FR">
    <vt:lpwstr/>
  </property>
  <property fmtid="{D5CDD505-2E9C-101B-9397-08002B2CF9AE}" pid="44" name="FSC#EVDCFG@15.1400:SubDossierBarCode">
    <vt:lpwstr/>
  </property>
  <property fmtid="{D5CDD505-2E9C-101B-9397-08002B2CF9AE}" pid="45" name="FSC#EVDCFG@15.1400:Subject">
    <vt:lpwstr/>
  </property>
  <property fmtid="{D5CDD505-2E9C-101B-9397-08002B2CF9AE}" pid="46" name="FSC#EVDCFG@15.1400:Title">
    <vt:lpwstr>AB19_Politik_Tabellenanhang_Bundesausgaben_Tab52_d</vt:lpwstr>
  </property>
  <property fmtid="{D5CDD505-2E9C-101B-9397-08002B2CF9AE}" pid="47" name="FSC#EVDCFG@15.1400:UserFunction">
    <vt:lpwstr>Sekretariat - DBPRR / BLW</vt:lpwstr>
  </property>
  <property fmtid="{D5CDD505-2E9C-101B-9397-08002B2CF9AE}" pid="48" name="FSC#EVDCFG@15.1400:SalutationEnglish">
    <vt:lpwstr>Communication Unit</vt:lpwstr>
  </property>
  <property fmtid="{D5CDD505-2E9C-101B-9397-08002B2CF9AE}" pid="49" name="FSC#EVDCFG@15.1400:SalutationFrench">
    <vt:lpwstr>Secteur Communication</vt:lpwstr>
  </property>
  <property fmtid="{D5CDD505-2E9C-101B-9397-08002B2CF9AE}" pid="50" name="FSC#EVDCFG@15.1400:SalutationGerman">
    <vt:lpwstr>Fachbereich Kommunikation und Sprachdienste</vt:lpwstr>
  </property>
  <property fmtid="{D5CDD505-2E9C-101B-9397-08002B2CF9AE}" pid="51" name="FSC#EVDCFG@15.1400:SalutationItalian">
    <vt:lpwstr>Settore Comunicazione</vt:lpwstr>
  </property>
  <property fmtid="{D5CDD505-2E9C-101B-9397-08002B2CF9AE}" pid="52" name="FSC#EVDCFG@15.1400:SalutationEnglishUser">
    <vt:lpwstr/>
  </property>
  <property fmtid="{D5CDD505-2E9C-101B-9397-08002B2CF9AE}" pid="53" name="FSC#EVDCFG@15.1400:SalutationFrenchUser">
    <vt:lpwstr/>
  </property>
  <property fmtid="{D5CDD505-2E9C-101B-9397-08002B2CF9AE}" pid="54" name="FSC#EVDCFG@15.1400:SalutationGermanUser">
    <vt:lpwstr/>
  </property>
  <property fmtid="{D5CDD505-2E9C-101B-9397-08002B2CF9AE}" pid="55" name="FSC#EVDCFG@15.1400:SalutationItalianUser">
    <vt:lpwstr/>
  </property>
  <property fmtid="{D5CDD505-2E9C-101B-9397-08002B2CF9AE}" pid="56" name="FSC#EVDCFG@15.1400:FileRespOrgShortname">
    <vt:lpwstr>FBKSD / BLW</vt:lpwstr>
  </property>
  <property fmtid="{D5CDD505-2E9C-101B-9397-08002B2CF9AE}" pid="57" name="FSC#EVDCFG@15.1400:ResponsibleEditorFirstname">
    <vt:lpwstr>Monique</vt:lpwstr>
  </property>
  <property fmtid="{D5CDD505-2E9C-101B-9397-08002B2CF9AE}" pid="58" name="FSC#EVDCFG@15.1400:ResponsibleEditorSurname">
    <vt:lpwstr>Bühlmann</vt:lpwstr>
  </property>
  <property fmtid="{D5CDD505-2E9C-101B-9397-08002B2CF9AE}" pid="59" name="FSC#EVDCFG@15.1400:GroupTitle">
    <vt:lpwstr>Kommunikation und Sprachdienste</vt:lpwstr>
  </property>
  <property fmtid="{D5CDD505-2E9C-101B-9397-08002B2CF9AE}" pid="60" name="FSC#COOELAK@1.1001:Subject">
    <vt:lpwstr/>
  </property>
  <property fmtid="{D5CDD505-2E9C-101B-9397-08002B2CF9AE}" pid="61" name="FSC#COOELAK@1.1001:FileReference">
    <vt:lpwstr>032.1-00006</vt:lpwstr>
  </property>
  <property fmtid="{D5CDD505-2E9C-101B-9397-08002B2CF9AE}" pid="62" name="FSC#COOELAK@1.1001:FileRefYear">
    <vt:lpwstr>2019</vt:lpwstr>
  </property>
  <property fmtid="{D5CDD505-2E9C-101B-9397-08002B2CF9AE}" pid="63" name="FSC#COOELAK@1.1001:FileRefOrdinal">
    <vt:lpwstr>6</vt:lpwstr>
  </property>
  <property fmtid="{D5CDD505-2E9C-101B-9397-08002B2CF9AE}" pid="64" name="FSC#COOELAK@1.1001:FileRefOU">
    <vt:lpwstr>SGV / BLW</vt:lpwstr>
  </property>
  <property fmtid="{D5CDD505-2E9C-101B-9397-08002B2CF9AE}" pid="65" name="FSC#COOELAK@1.1001:Organization">
    <vt:lpwstr/>
  </property>
  <property fmtid="{D5CDD505-2E9C-101B-9397-08002B2CF9AE}" pid="66" name="FSC#COOELAK@1.1001:Owner">
    <vt:lpwstr>Bühlmann Monique, BLW</vt:lpwstr>
  </property>
  <property fmtid="{D5CDD505-2E9C-101B-9397-08002B2CF9AE}" pid="67" name="FSC#COOELAK@1.1001:OwnerExtension">
    <vt:lpwstr>+41 58 462 59 38</vt:lpwstr>
  </property>
  <property fmtid="{D5CDD505-2E9C-101B-9397-08002B2CF9AE}" pid="68" name="FSC#COOELAK@1.1001:OwnerFaxExtension">
    <vt:lpwstr>+41 58 462 26 34</vt:lpwstr>
  </property>
  <property fmtid="{D5CDD505-2E9C-101B-9397-08002B2CF9AE}" pid="69" name="FSC#COOELAK@1.1001:DispatchedBy">
    <vt:lpwstr/>
  </property>
  <property fmtid="{D5CDD505-2E9C-101B-9397-08002B2CF9AE}" pid="70" name="FSC#COOELAK@1.1001:DispatchedAt">
    <vt:lpwstr/>
  </property>
  <property fmtid="{D5CDD505-2E9C-101B-9397-08002B2CF9AE}" pid="71" name="FSC#COOELAK@1.1001:ApprovedBy">
    <vt:lpwstr/>
  </property>
  <property fmtid="{D5CDD505-2E9C-101B-9397-08002B2CF9AE}" pid="72" name="FSC#COOELAK@1.1001:ApprovedAt">
    <vt:lpwstr/>
  </property>
  <property fmtid="{D5CDD505-2E9C-101B-9397-08002B2CF9AE}" pid="73" name="FSC#COOELAK@1.1001:Department">
    <vt:lpwstr>Direktionsbereich Politik, Recht und Ressourcen (DBPRR / BLW)</vt:lpwstr>
  </property>
  <property fmtid="{D5CDD505-2E9C-101B-9397-08002B2CF9AE}" pid="74" name="FSC#COOELAK@1.1001:CreatedAt">
    <vt:lpwstr>26.12.2018</vt:lpwstr>
  </property>
  <property fmtid="{D5CDD505-2E9C-101B-9397-08002B2CF9AE}" pid="75" name="FSC#COOELAK@1.1001:OU">
    <vt:lpwstr>Kommunikation und Sprachdienste (FBKSD / BLW)</vt:lpwstr>
  </property>
  <property fmtid="{D5CDD505-2E9C-101B-9397-08002B2CF9AE}" pid="76" name="FSC#COOELAK@1.1001:Priority">
    <vt:lpwstr> ()</vt:lpwstr>
  </property>
  <property fmtid="{D5CDD505-2E9C-101B-9397-08002B2CF9AE}" pid="77" name="FSC#COOELAK@1.1001:ObjBarCode">
    <vt:lpwstr>*COO.2101.101.4.1381875*</vt:lpwstr>
  </property>
  <property fmtid="{D5CDD505-2E9C-101B-9397-08002B2CF9AE}" pid="78" name="FSC#COOELAK@1.1001:RefBarCode">
    <vt:lpwstr>*COO.2101.101.7.1381872*</vt:lpwstr>
  </property>
  <property fmtid="{D5CDD505-2E9C-101B-9397-08002B2CF9AE}" pid="79" name="FSC#COOELAK@1.1001:FileRefBarCode">
    <vt:lpwstr>*032.1-00006*</vt:lpwstr>
  </property>
  <property fmtid="{D5CDD505-2E9C-101B-9397-08002B2CF9AE}" pid="80" name="FSC#COOELAK@1.1001:ExternalRef">
    <vt:lpwstr/>
  </property>
  <property fmtid="{D5CDD505-2E9C-101B-9397-08002B2CF9AE}" pid="81" name="FSC#COOELAK@1.1001:IncomingNumber">
    <vt:lpwstr/>
  </property>
  <property fmtid="{D5CDD505-2E9C-101B-9397-08002B2CF9AE}" pid="82" name="FSC#COOELAK@1.1001:IncomingSubject">
    <vt:lpwstr/>
  </property>
  <property fmtid="{D5CDD505-2E9C-101B-9397-08002B2CF9AE}" pid="83" name="FSC#COOELAK@1.1001:ProcessResponsible">
    <vt:lpwstr>Bühlmann Monique, BLW</vt:lpwstr>
  </property>
  <property fmtid="{D5CDD505-2E9C-101B-9397-08002B2CF9AE}" pid="84" name="FSC#COOELAK@1.1001:ProcessResponsiblePhone">
    <vt:lpwstr>+41 58 462 59 38</vt:lpwstr>
  </property>
  <property fmtid="{D5CDD505-2E9C-101B-9397-08002B2CF9AE}" pid="85" name="FSC#COOELAK@1.1001:ProcessResponsibleMail">
    <vt:lpwstr>monique.buehlmann@blw.admin.ch</vt:lpwstr>
  </property>
  <property fmtid="{D5CDD505-2E9C-101B-9397-08002B2CF9AE}" pid="86" name="FSC#COOELAK@1.1001:ProcessResponsibleFax">
    <vt:lpwstr>+41 58 462 26 34</vt:lpwstr>
  </property>
  <property fmtid="{D5CDD505-2E9C-101B-9397-08002B2CF9AE}" pid="87" name="FSC#COOELAK@1.1001:ApproverFirstName">
    <vt:lpwstr/>
  </property>
  <property fmtid="{D5CDD505-2E9C-101B-9397-08002B2CF9AE}" pid="88" name="FSC#COOELAK@1.1001:ApproverSurName">
    <vt:lpwstr/>
  </property>
  <property fmtid="{D5CDD505-2E9C-101B-9397-08002B2CF9AE}" pid="89" name="FSC#COOELAK@1.1001:ApproverTitle">
    <vt:lpwstr/>
  </property>
  <property fmtid="{D5CDD505-2E9C-101B-9397-08002B2CF9AE}" pid="90" name="FSC#COOELAK@1.1001:ExternalDate">
    <vt:lpwstr/>
  </property>
  <property fmtid="{D5CDD505-2E9C-101B-9397-08002B2CF9AE}" pid="91" name="FSC#COOELAK@1.1001:SettlementApprovedAt">
    <vt:lpwstr/>
  </property>
  <property fmtid="{D5CDD505-2E9C-101B-9397-08002B2CF9AE}" pid="92" name="FSC#COOELAK@1.1001:BaseNumber">
    <vt:lpwstr>032.1</vt:lpwstr>
  </property>
  <property fmtid="{D5CDD505-2E9C-101B-9397-08002B2CF9AE}" pid="93" name="FSC#COOELAK@1.1001:CurrentUserRolePos">
    <vt:lpwstr>Sachbearbeiter/in</vt:lpwstr>
  </property>
  <property fmtid="{D5CDD505-2E9C-101B-9397-08002B2CF9AE}" pid="94" name="FSC#COOELAK@1.1001:CurrentUserEmail">
    <vt:lpwstr>alessandro.rossi@blw.admin.ch</vt:lpwstr>
  </property>
  <property fmtid="{D5CDD505-2E9C-101B-9397-08002B2CF9AE}" pid="95" name="FSC#ELAKGOV@1.1001:PersonalSubjGender">
    <vt:lpwstr/>
  </property>
  <property fmtid="{D5CDD505-2E9C-101B-9397-08002B2CF9AE}" pid="96" name="FSC#ELAKGOV@1.1001:PersonalSubjFirstName">
    <vt:lpwstr/>
  </property>
  <property fmtid="{D5CDD505-2E9C-101B-9397-08002B2CF9AE}" pid="97" name="FSC#ELAKGOV@1.1001:PersonalSubjSurName">
    <vt:lpwstr/>
  </property>
  <property fmtid="{D5CDD505-2E9C-101B-9397-08002B2CF9AE}" pid="98" name="FSC#ELAKGOV@1.1001:PersonalSubjSalutation">
    <vt:lpwstr/>
  </property>
  <property fmtid="{D5CDD505-2E9C-101B-9397-08002B2CF9AE}" pid="99" name="FSC#ELAKGOV@1.1001:PersonalSubjAddress">
    <vt:lpwstr/>
  </property>
  <property fmtid="{D5CDD505-2E9C-101B-9397-08002B2CF9AE}" pid="100" name="FSC#ATSTATECFG@1.1001:Office">
    <vt:lpwstr/>
  </property>
  <property fmtid="{D5CDD505-2E9C-101B-9397-08002B2CF9AE}" pid="101" name="FSC#ATSTATECFG@1.1001:Agent">
    <vt:lpwstr>BLW Monique Bühlmann</vt:lpwstr>
  </property>
  <property fmtid="{D5CDD505-2E9C-101B-9397-08002B2CF9AE}" pid="102" name="FSC#ATSTATECFG@1.1001:AgentPhone">
    <vt:lpwstr>+41 58 462 59 38</vt:lpwstr>
  </property>
  <property fmtid="{D5CDD505-2E9C-101B-9397-08002B2CF9AE}" pid="103" name="FSC#ATSTATECFG@1.1001:DepartmentFax">
    <vt:lpwstr/>
  </property>
  <property fmtid="{D5CDD505-2E9C-101B-9397-08002B2CF9AE}" pid="104" name="FSC#ATSTATECFG@1.1001:DepartmentEmail">
    <vt:lpwstr/>
  </property>
  <property fmtid="{D5CDD505-2E9C-101B-9397-08002B2CF9AE}" pid="105" name="FSC#ATSTATECFG@1.1001:SubfileDate">
    <vt:lpwstr/>
  </property>
  <property fmtid="{D5CDD505-2E9C-101B-9397-08002B2CF9AE}" pid="106" name="FSC#ATSTATECFG@1.1001:SubfileSubject">
    <vt:lpwstr/>
  </property>
  <property fmtid="{D5CDD505-2E9C-101B-9397-08002B2CF9AE}" pid="107" name="FSC#ATSTATECFG@1.1001:DepartmentZipCode">
    <vt:lpwstr/>
  </property>
  <property fmtid="{D5CDD505-2E9C-101B-9397-08002B2CF9AE}" pid="108" name="FSC#ATSTATECFG@1.1001:DepartmentCountry">
    <vt:lpwstr/>
  </property>
  <property fmtid="{D5CDD505-2E9C-101B-9397-08002B2CF9AE}" pid="109" name="FSC#ATSTATECFG@1.1001:DepartmentCity">
    <vt:lpwstr/>
  </property>
  <property fmtid="{D5CDD505-2E9C-101B-9397-08002B2CF9AE}" pid="110" name="FSC#ATSTATECFG@1.1001:DepartmentStreet">
    <vt:lpwstr/>
  </property>
  <property fmtid="{D5CDD505-2E9C-101B-9397-08002B2CF9AE}" pid="111" name="FSC#ATSTATECFG@1.1001:DepartmentDVR">
    <vt:lpwstr/>
  </property>
  <property fmtid="{D5CDD505-2E9C-101B-9397-08002B2CF9AE}" pid="112" name="FSC#ATSTATECFG@1.1001:DepartmentUID">
    <vt:lpwstr/>
  </property>
  <property fmtid="{D5CDD505-2E9C-101B-9397-08002B2CF9AE}" pid="113" name="FSC#ATSTATECFG@1.1001:SubfileReference">
    <vt:lpwstr>032.1-00006/00007/00004</vt:lpwstr>
  </property>
  <property fmtid="{D5CDD505-2E9C-101B-9397-08002B2CF9AE}" pid="114" name="FSC#ATSTATECFG@1.1001:Clause">
    <vt:lpwstr/>
  </property>
  <property fmtid="{D5CDD505-2E9C-101B-9397-08002B2CF9AE}" pid="115" name="FSC#ATSTATECFG@1.1001:ApprovedSignature">
    <vt:lpwstr/>
  </property>
  <property fmtid="{D5CDD505-2E9C-101B-9397-08002B2CF9AE}" pid="116" name="FSC#ATSTATECFG@1.1001:BankAccount">
    <vt:lpwstr/>
  </property>
  <property fmtid="{D5CDD505-2E9C-101B-9397-08002B2CF9AE}" pid="117" name="FSC#ATSTATECFG@1.1001:BankAccountOwner">
    <vt:lpwstr/>
  </property>
  <property fmtid="{D5CDD505-2E9C-101B-9397-08002B2CF9AE}" pid="118" name="FSC#ATSTATECFG@1.1001:BankInstitute">
    <vt:lpwstr/>
  </property>
  <property fmtid="{D5CDD505-2E9C-101B-9397-08002B2CF9AE}" pid="119" name="FSC#ATSTATECFG@1.1001:BankAccountID">
    <vt:lpwstr/>
  </property>
  <property fmtid="{D5CDD505-2E9C-101B-9397-08002B2CF9AE}" pid="120" name="FSC#ATSTATECFG@1.1001:BankAccountIBAN">
    <vt:lpwstr/>
  </property>
  <property fmtid="{D5CDD505-2E9C-101B-9397-08002B2CF9AE}" pid="121" name="FSC#ATSTATECFG@1.1001:BankAccountBIC">
    <vt:lpwstr/>
  </property>
  <property fmtid="{D5CDD505-2E9C-101B-9397-08002B2CF9AE}" pid="122" name="FSC#ATSTATECFG@1.1001:BankName">
    <vt:lpwstr/>
  </property>
  <property fmtid="{D5CDD505-2E9C-101B-9397-08002B2CF9AE}" pid="123" name="FSC#COOSYSTEM@1.1:Container">
    <vt:lpwstr>COO.2101.101.4.1381875</vt:lpwstr>
  </property>
  <property fmtid="{D5CDD505-2E9C-101B-9397-08002B2CF9AE}" pid="124" name="FSC#FSCFOLIO@1.1001:docpropproject">
    <vt:lpwstr/>
  </property>
  <property fmtid="{D5CDD505-2E9C-101B-9397-08002B2CF9AE}" pid="125" name="ContentTypeId">
    <vt:lpwstr>0x0101002F9FFC2F4692C040A9D99914B314900F00242779CB3C7E2A409FF6832E71E7837E</vt:lpwstr>
  </property>
</Properties>
</file>