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76932\config\Desktop\"/>
    </mc:Choice>
  </mc:AlternateContent>
  <xr:revisionPtr revIDLastSave="0" documentId="13_ncr:1_{DE313E8C-E159-4F4B-A708-9B4F6BCD28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 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1" i="1" l="1"/>
  <c r="Y41" i="1"/>
  <c r="Y30" i="1"/>
  <c r="Y19" i="1"/>
  <c r="Y12" i="1"/>
  <c r="Y5" i="1"/>
  <c r="X30" i="1"/>
  <c r="X19" i="1"/>
  <c r="X12" i="1"/>
  <c r="X5" i="1"/>
  <c r="Y59" i="1" l="1"/>
  <c r="X59" i="1"/>
  <c r="W41" i="1"/>
  <c r="W30" i="1" l="1"/>
  <c r="W19" i="1"/>
  <c r="W12" i="1"/>
  <c r="W5" i="1"/>
  <c r="W59" i="1" l="1"/>
  <c r="U5" i="1"/>
  <c r="V41" i="1"/>
  <c r="V30" i="1"/>
  <c r="V19" i="1"/>
  <c r="V12" i="1"/>
  <c r="V5" i="1"/>
  <c r="U12" i="1"/>
  <c r="U41" i="1"/>
  <c r="U30" i="1"/>
  <c r="U19" i="1"/>
  <c r="T30" i="1"/>
  <c r="T12" i="1"/>
  <c r="T59" i="1"/>
  <c r="S12" i="1"/>
  <c r="S59" i="1" s="1"/>
  <c r="B30" i="1"/>
  <c r="C30" i="1"/>
  <c r="D30" i="1"/>
  <c r="E30" i="1"/>
  <c r="F30" i="1"/>
  <c r="G30" i="1"/>
  <c r="H30" i="1"/>
  <c r="L30" i="1"/>
  <c r="N30" i="1"/>
  <c r="M19" i="1"/>
  <c r="L19" i="1"/>
  <c r="K19" i="1"/>
  <c r="M12" i="1"/>
  <c r="L12" i="1"/>
  <c r="K12" i="1"/>
  <c r="M5" i="1"/>
  <c r="L5" i="1"/>
  <c r="K5" i="1"/>
  <c r="U59" i="1" l="1"/>
  <c r="V59" i="1"/>
</calcChain>
</file>

<file path=xl/sharedStrings.xml><?xml version="1.0" encoding="utf-8"?>
<sst xmlns="http://schemas.openxmlformats.org/spreadsheetml/2006/main" count="256" uniqueCount="84">
  <si>
    <t>Sektoren / Produkt-Markt-Bereich</t>
  </si>
  <si>
    <t>Rechnung 2008</t>
  </si>
  <si>
    <t>Fr.</t>
  </si>
  <si>
    <t>Quelle: BLW</t>
  </si>
  <si>
    <t>Milchproduktion</t>
  </si>
  <si>
    <t xml:space="preserve">Milch und Butter </t>
  </si>
  <si>
    <t>Tierproduktion</t>
  </si>
  <si>
    <t>Fleisch</t>
  </si>
  <si>
    <t>Eier</t>
  </si>
  <si>
    <t>Fische</t>
  </si>
  <si>
    <t>Honig</t>
  </si>
  <si>
    <t>Pflanzenbau</t>
  </si>
  <si>
    <t>Obst</t>
  </si>
  <si>
    <t>Getreide</t>
  </si>
  <si>
    <t>Kartoffeln</t>
  </si>
  <si>
    <t>Ölsaaten</t>
  </si>
  <si>
    <t>Zierpflanzen</t>
  </si>
  <si>
    <t>Gemeinsame Massnahmen</t>
  </si>
  <si>
    <t>Kleinprojekte und Sponsoring</t>
  </si>
  <si>
    <t>National</t>
  </si>
  <si>
    <t>Total</t>
  </si>
  <si>
    <t>Rechnung 2005</t>
  </si>
  <si>
    <t>Rechnung 2006</t>
  </si>
  <si>
    <t>Rechnung 2007</t>
  </si>
  <si>
    <t>Saatgut</t>
  </si>
  <si>
    <t>Käse Ausland</t>
  </si>
  <si>
    <t>Käse Inland</t>
  </si>
  <si>
    <t>Rechnung 2004</t>
  </si>
  <si>
    <t>Rechnung 2003</t>
  </si>
  <si>
    <t>Rechnung 2002</t>
  </si>
  <si>
    <t>--</t>
  </si>
  <si>
    <t>Rechnung 2001</t>
  </si>
  <si>
    <t>Rechnung 2000</t>
  </si>
  <si>
    <t>Rechnung 1999</t>
  </si>
  <si>
    <t>1 Definitiver Rechnungsabschluss fallweise noch offen</t>
  </si>
  <si>
    <t>Rechnung 2010</t>
  </si>
  <si>
    <t>Rechnung 2011</t>
  </si>
  <si>
    <t>Rechnung 2012</t>
  </si>
  <si>
    <t>Lebende Tiere (Rinder, Pferde, Ziegen)</t>
  </si>
  <si>
    <t>Agrotourismus</t>
  </si>
  <si>
    <t>2 Zusatzbetrag für Export Käse aufgrund der Frankenstärke</t>
  </si>
  <si>
    <t xml:space="preserve">Käse Inland / Ausland </t>
  </si>
  <si>
    <t>Gemüse</t>
  </si>
  <si>
    <t>4 Bis 2003 aus Rebbaufonds</t>
  </si>
  <si>
    <t>3 Bis 2007 unter Gemüse aufgeführt</t>
  </si>
  <si>
    <t>Ausgaben Qualitäts- und Absatzförderung</t>
  </si>
  <si>
    <t>Rechnung 2013</t>
  </si>
  <si>
    <t>Übergreifende Massnahmen (Bio, IP, AOP/IGP)</t>
  </si>
  <si>
    <t>Überregionale Projekte</t>
  </si>
  <si>
    <t>Käse</t>
  </si>
  <si>
    <t>Bioprodukte</t>
  </si>
  <si>
    <t>Rindergenetik</t>
  </si>
  <si>
    <t xml:space="preserve">7 Bis 2013 als Pilotprojekte </t>
  </si>
  <si>
    <t>4 080 000</t>
  </si>
  <si>
    <t xml:space="preserve">                                    -  </t>
  </si>
  <si>
    <r>
      <t>Rechnung 2009</t>
    </r>
    <r>
      <rPr>
        <b/>
        <vertAlign val="superscript"/>
        <sz val="9"/>
        <rFont val="Calibri"/>
        <family val="2"/>
        <scheme val="minor"/>
      </rPr>
      <t xml:space="preserve"> </t>
    </r>
  </si>
  <si>
    <r>
      <t xml:space="preserve">Zusatzbetrag für Export Käse </t>
    </r>
    <r>
      <rPr>
        <vertAlign val="superscript"/>
        <sz val="9"/>
        <rFont val="Calibri"/>
        <family val="2"/>
        <scheme val="minor"/>
      </rPr>
      <t>2</t>
    </r>
  </si>
  <si>
    <r>
      <t xml:space="preserve">Pilze 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</t>
    </r>
  </si>
  <si>
    <r>
      <t xml:space="preserve">Wein </t>
    </r>
    <r>
      <rPr>
        <vertAlign val="superscript"/>
        <sz val="9"/>
        <rFont val="Calibri"/>
        <family val="2"/>
        <scheme val="minor"/>
      </rPr>
      <t xml:space="preserve">4 </t>
    </r>
  </si>
  <si>
    <r>
      <t>Exportinitiativen</t>
    </r>
    <r>
      <rPr>
        <b/>
        <vertAlign val="superscript"/>
        <sz val="9"/>
        <rFont val="Calibri"/>
        <family val="2"/>
        <scheme val="minor"/>
      </rPr>
      <t>7</t>
    </r>
  </si>
  <si>
    <r>
      <t xml:space="preserve">Regional </t>
    </r>
    <r>
      <rPr>
        <b/>
        <vertAlign val="superscript"/>
        <sz val="9"/>
        <rFont val="Calibri"/>
        <family val="2"/>
        <scheme val="minor"/>
      </rPr>
      <t xml:space="preserve"> </t>
    </r>
  </si>
  <si>
    <t>Andere Bereiche</t>
  </si>
  <si>
    <t>Berg- und Alplogo</t>
  </si>
  <si>
    <t>Rechnung 2014</t>
  </si>
  <si>
    <t>5 Bis 2003 unter Gemeinsame Massnahmen aufgeführt</t>
  </si>
  <si>
    <t>6 Ab 2014 gemäss Artikel 12 Landwirtschaftliche Absatzförderungsverordnung LAfV</t>
  </si>
  <si>
    <r>
      <t xml:space="preserve">Öffentlichkeitsarbeit </t>
    </r>
    <r>
      <rPr>
        <vertAlign val="superscript"/>
        <sz val="9"/>
        <rFont val="Calibri"/>
        <family val="2"/>
        <scheme val="minor"/>
      </rPr>
      <t>5</t>
    </r>
  </si>
  <si>
    <r>
      <t xml:space="preserve">Pilotprojekte Ausland </t>
    </r>
    <r>
      <rPr>
        <vertAlign val="superscript"/>
        <sz val="9"/>
        <rFont val="Calibri"/>
        <family val="2"/>
        <scheme val="minor"/>
      </rPr>
      <t>6</t>
    </r>
  </si>
  <si>
    <t>Rechnung 2016</t>
  </si>
  <si>
    <t>Rechnung 2015</t>
  </si>
  <si>
    <t>Rechnung 2017</t>
  </si>
  <si>
    <t>-</t>
  </si>
  <si>
    <t>Ergänzende Projekte</t>
  </si>
  <si>
    <t>Exportinspektionen und Rechtshilfe</t>
  </si>
  <si>
    <t>Rechnung 2018</t>
  </si>
  <si>
    <t>Rechnung 2019</t>
  </si>
  <si>
    <t>Plattform Agrarexport</t>
  </si>
  <si>
    <t>Marketing Grundrauschen China</t>
  </si>
  <si>
    <t>Rechnung 2020</t>
  </si>
  <si>
    <t>Wein</t>
  </si>
  <si>
    <t>Rechnung 2021</t>
  </si>
  <si>
    <r>
      <t>Rechnung 2022</t>
    </r>
    <r>
      <rPr>
        <b/>
        <vertAlign val="superscript"/>
        <sz val="9"/>
        <rFont val="Calibri"/>
        <family val="2"/>
        <scheme val="minor"/>
      </rPr>
      <t>1</t>
    </r>
  </si>
  <si>
    <t>Bio Suisse</t>
  </si>
  <si>
    <t>Förderung von Qualität und Nachhaltigkeit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</si>
</sst>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5" borderId="6" applyNumberFormat="0" applyAlignment="0" applyProtection="0"/>
    <xf numFmtId="0" fontId="16" fillId="6" borderId="0" applyNumberFormat="0" applyBorder="0" applyAlignment="0" applyProtection="0"/>
    <xf numFmtId="0" fontId="4" fillId="7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8" borderId="0" applyNumberFormat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/>
    <xf numFmtId="0" fontId="11" fillId="0" borderId="3" xfId="0" applyFont="1" applyBorder="1"/>
    <xf numFmtId="0" fontId="8" fillId="2" borderId="3" xfId="0" applyFont="1" applyFill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3" xfId="11" applyFont="1" applyFill="1" applyBorder="1"/>
    <xf numFmtId="0" fontId="14" fillId="0" borderId="3" xfId="11" applyFont="1" applyFill="1" applyBorder="1"/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horizontal="left" vertical="top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wrapText="1"/>
    </xf>
    <xf numFmtId="0" fontId="12" fillId="4" borderId="3" xfId="11" applyFont="1" applyFill="1" applyBorder="1"/>
    <xf numFmtId="0" fontId="8" fillId="4" borderId="3" xfId="0" applyFont="1" applyFill="1" applyBorder="1"/>
    <xf numFmtId="0" fontId="7" fillId="0" borderId="0" xfId="0" applyFont="1" applyFill="1"/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26" applyNumberFormat="1" applyFont="1" applyFill="1" applyBorder="1" applyAlignment="1">
      <alignment horizontal="right"/>
    </xf>
    <xf numFmtId="166" fontId="12" fillId="4" borderId="3" xfId="26" quotePrefix="1" applyNumberFormat="1" applyFont="1" applyFill="1" applyBorder="1" applyAlignment="1">
      <alignment horizontal="right"/>
    </xf>
    <xf numFmtId="166" fontId="12" fillId="0" borderId="3" xfId="26" quotePrefix="1" applyNumberFormat="1" applyFont="1" applyFill="1" applyBorder="1" applyAlignment="1">
      <alignment horizontal="right"/>
    </xf>
    <xf numFmtId="166" fontId="7" fillId="0" borderId="0" xfId="26" applyNumberFormat="1" applyFont="1"/>
    <xf numFmtId="166" fontId="12" fillId="4" borderId="3" xfId="26" applyNumberFormat="1" applyFont="1" applyFill="1" applyBorder="1" applyAlignment="1">
      <alignment horizontal="right"/>
    </xf>
    <xf numFmtId="165" fontId="12" fillId="4" borderId="3" xfId="26" quotePrefix="1" applyNumberFormat="1" applyFont="1" applyFill="1" applyBorder="1" applyAlignment="1">
      <alignment horizontal="right"/>
    </xf>
    <xf numFmtId="165" fontId="20" fillId="0" borderId="3" xfId="0" applyNumberFormat="1" applyFont="1" applyFill="1" applyBorder="1" applyAlignment="1">
      <alignment horizontal="right"/>
    </xf>
    <xf numFmtId="166" fontId="20" fillId="0" borderId="3" xfId="26" quotePrefix="1" applyNumberFormat="1" applyFont="1" applyFill="1" applyBorder="1" applyAlignment="1">
      <alignment horizontal="right"/>
    </xf>
    <xf numFmtId="165" fontId="21" fillId="3" borderId="3" xfId="0" applyNumberFormat="1" applyFont="1" applyFill="1" applyBorder="1" applyAlignment="1">
      <alignment horizontal="right"/>
    </xf>
    <xf numFmtId="165" fontId="20" fillId="0" borderId="3" xfId="0" quotePrefix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  <xf numFmtId="165" fontId="7" fillId="0" borderId="0" xfId="0" applyNumberFormat="1" applyFont="1"/>
  </cellXfs>
  <cellStyles count="74">
    <cellStyle name="20 % - Akzent3 2" xfId="17" xr:uid="{00000000-0005-0000-0000-000000000000}"/>
    <cellStyle name="Akzent3 2" xfId="16" xr:uid="{00000000-0005-0000-0000-000001000000}"/>
    <cellStyle name="Ausgabe 2" xfId="15" xr:uid="{00000000-0005-0000-0000-000002000000}"/>
    <cellStyle name="Komma 10" xfId="48" xr:uid="{00000000-0005-0000-0000-000003000000}"/>
    <cellStyle name="Komma 10 2" xfId="73" xr:uid="{00000000-0005-0000-0000-000004000000}"/>
    <cellStyle name="Komma 2" xfId="3" xr:uid="{00000000-0005-0000-0000-000005000000}"/>
    <cellStyle name="Komma 2 2" xfId="4" xr:uid="{00000000-0005-0000-0000-000006000000}"/>
    <cellStyle name="Komma 2 2 2" xfId="22" xr:uid="{00000000-0005-0000-0000-000007000000}"/>
    <cellStyle name="Komma 2 2 2 2" xfId="60" xr:uid="{00000000-0005-0000-0000-000008000000}"/>
    <cellStyle name="Komma 2 2 3" xfId="50" xr:uid="{00000000-0005-0000-0000-000009000000}"/>
    <cellStyle name="Komma 2 2 4" xfId="31" xr:uid="{00000000-0005-0000-0000-00000A000000}"/>
    <cellStyle name="Komma 2 3" xfId="21" xr:uid="{00000000-0005-0000-0000-00000B000000}"/>
    <cellStyle name="Komma 2 3 2" xfId="67" xr:uid="{00000000-0005-0000-0000-00000C000000}"/>
    <cellStyle name="Komma 2 3 3" xfId="57" xr:uid="{00000000-0005-0000-0000-00000D000000}"/>
    <cellStyle name="Komma 2 3 4" xfId="45" xr:uid="{00000000-0005-0000-0000-00000E000000}"/>
    <cellStyle name="Komma 2 4" xfId="47" xr:uid="{00000000-0005-0000-0000-00000F000000}"/>
    <cellStyle name="Komma 2 4 2" xfId="69" xr:uid="{00000000-0005-0000-0000-000010000000}"/>
    <cellStyle name="Komma 2 5" xfId="59" xr:uid="{00000000-0005-0000-0000-000011000000}"/>
    <cellStyle name="Komma 2 6" xfId="72" xr:uid="{00000000-0005-0000-0000-000012000000}"/>
    <cellStyle name="Komma 2 7" xfId="49" xr:uid="{00000000-0005-0000-0000-000013000000}"/>
    <cellStyle name="Komma 2 8" xfId="30" xr:uid="{00000000-0005-0000-0000-000014000000}"/>
    <cellStyle name="Komma 3" xfId="5" xr:uid="{00000000-0005-0000-0000-000015000000}"/>
    <cellStyle name="Komma 3 2" xfId="23" xr:uid="{00000000-0005-0000-0000-000016000000}"/>
    <cellStyle name="Komma 3 2 2" xfId="61" xr:uid="{00000000-0005-0000-0000-000017000000}"/>
    <cellStyle name="Komma 3 3" xfId="51" xr:uid="{00000000-0005-0000-0000-000018000000}"/>
    <cellStyle name="Komma 3 4" xfId="32" xr:uid="{00000000-0005-0000-0000-000019000000}"/>
    <cellStyle name="Komma 4" xfId="6" xr:uid="{00000000-0005-0000-0000-00001A000000}"/>
    <cellStyle name="Komma 4 2" xfId="24" xr:uid="{00000000-0005-0000-0000-00001B000000}"/>
    <cellStyle name="Komma 4 2 2" xfId="62" xr:uid="{00000000-0005-0000-0000-00001C000000}"/>
    <cellStyle name="Komma 4 3" xfId="52" xr:uid="{00000000-0005-0000-0000-00001D000000}"/>
    <cellStyle name="Komma 4 4" xfId="33" xr:uid="{00000000-0005-0000-0000-00001E000000}"/>
    <cellStyle name="Komma 5" xfId="7" xr:uid="{00000000-0005-0000-0000-00001F000000}"/>
    <cellStyle name="Komma 5 2" xfId="25" xr:uid="{00000000-0005-0000-0000-000020000000}"/>
    <cellStyle name="Komma 5 2 2" xfId="63" xr:uid="{00000000-0005-0000-0000-000021000000}"/>
    <cellStyle name="Komma 5 3" xfId="53" xr:uid="{00000000-0005-0000-0000-000022000000}"/>
    <cellStyle name="Komma 5 4" xfId="34" xr:uid="{00000000-0005-0000-0000-000023000000}"/>
    <cellStyle name="Komma 6" xfId="2" xr:uid="{00000000-0005-0000-0000-000024000000}"/>
    <cellStyle name="Komma 6 2" xfId="20" xr:uid="{00000000-0005-0000-0000-000025000000}"/>
    <cellStyle name="Komma 6 2 2" xfId="66" xr:uid="{00000000-0005-0000-0000-000026000000}"/>
    <cellStyle name="Komma 6 3" xfId="56" xr:uid="{00000000-0005-0000-0000-000027000000}"/>
    <cellStyle name="Komma 6 4" xfId="41" xr:uid="{00000000-0005-0000-0000-000028000000}"/>
    <cellStyle name="Komma 7" xfId="18" xr:uid="{00000000-0005-0000-0000-000029000000}"/>
    <cellStyle name="Komma 7 2" xfId="27" xr:uid="{00000000-0005-0000-0000-00002A000000}"/>
    <cellStyle name="Komma 7 2 2" xfId="68" xr:uid="{00000000-0005-0000-0000-00002B000000}"/>
    <cellStyle name="Komma 7 3" xfId="46" xr:uid="{00000000-0005-0000-0000-00002C000000}"/>
    <cellStyle name="Komma 8" xfId="26" xr:uid="{00000000-0005-0000-0000-00002D000000}"/>
    <cellStyle name="Komma 8 2" xfId="58" xr:uid="{00000000-0005-0000-0000-00002E000000}"/>
    <cellStyle name="Komma 9" xfId="70" xr:uid="{00000000-0005-0000-0000-00002F000000}"/>
    <cellStyle name="Normale 2" xfId="29" xr:uid="{00000000-0005-0000-0000-000030000000}"/>
    <cellStyle name="Prozent 2" xfId="8" xr:uid="{00000000-0005-0000-0000-000031000000}"/>
    <cellStyle name="Prozent 2 2" xfId="13" xr:uid="{00000000-0005-0000-0000-000032000000}"/>
    <cellStyle name="Prozent 2 3" xfId="35" xr:uid="{00000000-0005-0000-0000-000033000000}"/>
    <cellStyle name="Prozent 3" xfId="14" xr:uid="{00000000-0005-0000-0000-000034000000}"/>
    <cellStyle name="Prozent 3 2" xfId="42" xr:uid="{00000000-0005-0000-0000-000035000000}"/>
    <cellStyle name="Schlecht 2" xfId="43" xr:uid="{00000000-0005-0000-0000-000036000000}"/>
    <cellStyle name="Standard" xfId="0" builtinId="0"/>
    <cellStyle name="Standard 2" xfId="9" xr:uid="{00000000-0005-0000-0000-000038000000}"/>
    <cellStyle name="Standard 2 2" xfId="10" xr:uid="{00000000-0005-0000-0000-000039000000}"/>
    <cellStyle name="Standard 2 2 2" xfId="37" xr:uid="{00000000-0005-0000-0000-00003A000000}"/>
    <cellStyle name="Standard 2 3" xfId="11" xr:uid="{00000000-0005-0000-0000-00003B000000}"/>
    <cellStyle name="Standard 2 3 2" xfId="64" xr:uid="{00000000-0005-0000-0000-00003C000000}"/>
    <cellStyle name="Standard 2 3 3" xfId="54" xr:uid="{00000000-0005-0000-0000-00003D000000}"/>
    <cellStyle name="Standard 2 3 4" xfId="38" xr:uid="{00000000-0005-0000-0000-00003E000000}"/>
    <cellStyle name="Standard 2 4" xfId="44" xr:uid="{00000000-0005-0000-0000-00003F000000}"/>
    <cellStyle name="Standard 2 5" xfId="71" xr:uid="{00000000-0005-0000-0000-000040000000}"/>
    <cellStyle name="Standard 2 6" xfId="36" xr:uid="{00000000-0005-0000-0000-000041000000}"/>
    <cellStyle name="Standard 3" xfId="12" xr:uid="{00000000-0005-0000-0000-000042000000}"/>
    <cellStyle name="Standard 3 2" xfId="65" xr:uid="{00000000-0005-0000-0000-000043000000}"/>
    <cellStyle name="Standard 3 3" xfId="55" xr:uid="{00000000-0005-0000-0000-000044000000}"/>
    <cellStyle name="Standard 3 4" xfId="39" xr:uid="{00000000-0005-0000-0000-000045000000}"/>
    <cellStyle name="Standard 4" xfId="1" xr:uid="{00000000-0005-0000-0000-000046000000}"/>
    <cellStyle name="Standard 4 2" xfId="19" xr:uid="{00000000-0005-0000-0000-000047000000}"/>
    <cellStyle name="Standard 4 2 2" xfId="28" xr:uid="{00000000-0005-0000-0000-000048000000}"/>
    <cellStyle name="Standard 4 3" xfId="40" xr:uid="{00000000-0005-0000-0000-000049000000}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C70"/>
  <sheetViews>
    <sheetView showGridLines="0" tabSelected="1" topLeftCell="A44" zoomScaleNormal="100" zoomScaleSheetLayoutView="100" workbookViewId="0">
      <pane xSplit="1" topLeftCell="K1" activePane="topRight" state="frozen"/>
      <selection pane="topRight" activeCell="A53" sqref="A53"/>
    </sheetView>
  </sheetViews>
  <sheetFormatPr baseColWidth="10" defaultColWidth="10.7265625" defaultRowHeight="13" x14ac:dyDescent="0.3"/>
  <cols>
    <col min="1" max="1" width="45.7265625" style="6" customWidth="1"/>
    <col min="2" max="19" width="14.7265625" style="6" customWidth="1"/>
    <col min="20" max="20" width="16.7265625" style="6" customWidth="1"/>
    <col min="21" max="21" width="13.453125" style="6" customWidth="1"/>
    <col min="22" max="23" width="11.453125" style="6" bestFit="1" customWidth="1"/>
    <col min="24" max="16384" width="10.7265625" style="6"/>
  </cols>
  <sheetData>
    <row r="1" spans="1:25" ht="20.25" customHeight="1" x14ac:dyDescent="0.3">
      <c r="A1" s="1" t="s">
        <v>45</v>
      </c>
      <c r="B1" s="2"/>
      <c r="C1" s="3"/>
      <c r="D1" s="4"/>
      <c r="E1" s="5"/>
    </row>
    <row r="2" spans="1:25" ht="12" customHeight="1" x14ac:dyDescent="0.3">
      <c r="A2" s="47" t="s">
        <v>0</v>
      </c>
      <c r="B2" s="19" t="s">
        <v>33</v>
      </c>
      <c r="C2" s="19" t="s">
        <v>32</v>
      </c>
      <c r="D2" s="19" t="s">
        <v>31</v>
      </c>
      <c r="E2" s="19" t="s">
        <v>29</v>
      </c>
      <c r="F2" s="19" t="s">
        <v>28</v>
      </c>
      <c r="G2" s="19" t="s">
        <v>27</v>
      </c>
      <c r="H2" s="19" t="s">
        <v>21</v>
      </c>
      <c r="I2" s="19" t="s">
        <v>22</v>
      </c>
      <c r="J2" s="19" t="s">
        <v>23</v>
      </c>
      <c r="K2" s="19" t="s">
        <v>1</v>
      </c>
      <c r="L2" s="19" t="s">
        <v>55</v>
      </c>
      <c r="M2" s="19" t="s">
        <v>35</v>
      </c>
      <c r="N2" s="19" t="s">
        <v>36</v>
      </c>
      <c r="O2" s="19" t="s">
        <v>37</v>
      </c>
      <c r="P2" s="19" t="s">
        <v>46</v>
      </c>
      <c r="Q2" s="19" t="s">
        <v>63</v>
      </c>
      <c r="R2" s="19" t="s">
        <v>69</v>
      </c>
      <c r="S2" s="19" t="s">
        <v>68</v>
      </c>
      <c r="T2" s="19" t="s">
        <v>70</v>
      </c>
      <c r="U2" s="19" t="s">
        <v>74</v>
      </c>
      <c r="V2" s="19" t="s">
        <v>75</v>
      </c>
      <c r="W2" s="19" t="s">
        <v>78</v>
      </c>
      <c r="X2" s="19" t="s">
        <v>80</v>
      </c>
      <c r="Y2" s="19" t="s">
        <v>81</v>
      </c>
    </row>
    <row r="3" spans="1:25" ht="12" customHeight="1" x14ac:dyDescent="0.3">
      <c r="A3" s="48"/>
      <c r="B3" s="20" t="s">
        <v>2</v>
      </c>
      <c r="C3" s="20" t="s">
        <v>2</v>
      </c>
      <c r="D3" s="20" t="s">
        <v>2</v>
      </c>
      <c r="E3" s="20" t="s">
        <v>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  <c r="K3" s="20" t="s">
        <v>2</v>
      </c>
      <c r="L3" s="20" t="s">
        <v>2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  <c r="V3" s="20" t="s">
        <v>2</v>
      </c>
      <c r="W3" s="20" t="s">
        <v>2</v>
      </c>
      <c r="X3" s="20" t="s">
        <v>2</v>
      </c>
      <c r="Y3" s="20" t="s">
        <v>2</v>
      </c>
    </row>
    <row r="4" spans="1:25" ht="12" customHeight="1" x14ac:dyDescent="0.3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5" ht="12" customHeight="1" x14ac:dyDescent="0.3">
      <c r="A5" s="21" t="s">
        <v>4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29750000</v>
      </c>
      <c r="T5" s="34">
        <v>30727922</v>
      </c>
      <c r="U5" s="34">
        <f>SUM(U6+U9)</f>
        <v>30000000</v>
      </c>
      <c r="V5" s="34">
        <f>SUM(V6+V9)</f>
        <v>31753064</v>
      </c>
      <c r="W5" s="34">
        <f>SUM(W6+W9)</f>
        <v>32274533.399999999</v>
      </c>
      <c r="X5" s="34">
        <f>SUM(X6+X9)</f>
        <v>32719271.370000001</v>
      </c>
      <c r="Y5" s="34">
        <f>SUM(Y6+Y9)</f>
        <v>31200000</v>
      </c>
    </row>
    <row r="6" spans="1:25" ht="12" customHeight="1" x14ac:dyDescent="0.3">
      <c r="A6" s="10" t="s">
        <v>41</v>
      </c>
      <c r="B6" s="11"/>
      <c r="C6" s="11"/>
      <c r="D6" s="11"/>
      <c r="E6" s="11"/>
      <c r="F6" s="11"/>
      <c r="G6" s="11"/>
      <c r="H6" s="11">
        <v>20572000</v>
      </c>
      <c r="I6" s="11">
        <v>20350547</v>
      </c>
      <c r="J6" s="11">
        <v>22528040</v>
      </c>
      <c r="K6" s="11">
        <v>21000000</v>
      </c>
      <c r="L6" s="11">
        <v>21000000</v>
      </c>
      <c r="M6" s="11">
        <v>22822396</v>
      </c>
      <c r="N6" s="11">
        <v>23375000</v>
      </c>
      <c r="O6" s="11">
        <v>25635797.27</v>
      </c>
      <c r="P6" s="11">
        <v>21000000</v>
      </c>
      <c r="Q6" s="11">
        <v>21000000</v>
      </c>
      <c r="R6" s="11">
        <v>21400000</v>
      </c>
      <c r="S6" s="11">
        <v>20700000</v>
      </c>
      <c r="T6" s="32">
        <v>22677922</v>
      </c>
      <c r="U6" s="32">
        <v>21500000</v>
      </c>
      <c r="V6" s="32">
        <v>23353064</v>
      </c>
      <c r="W6" s="32">
        <v>23824533.399999999</v>
      </c>
      <c r="X6" s="32">
        <v>24519271.370000001</v>
      </c>
      <c r="Y6" s="32">
        <v>23000000</v>
      </c>
    </row>
    <row r="7" spans="1:25" ht="12" customHeight="1" x14ac:dyDescent="0.3">
      <c r="A7" s="23" t="s">
        <v>25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38" t="s">
        <v>30</v>
      </c>
      <c r="U7" s="38" t="s">
        <v>30</v>
      </c>
      <c r="V7" s="38" t="s">
        <v>30</v>
      </c>
      <c r="W7" s="38" t="s">
        <v>30</v>
      </c>
      <c r="X7" s="38" t="s">
        <v>30</v>
      </c>
      <c r="Y7" s="38" t="s">
        <v>30</v>
      </c>
    </row>
    <row r="8" spans="1:25" ht="12" customHeight="1" x14ac:dyDescent="0.3">
      <c r="A8" s="10" t="s">
        <v>26</v>
      </c>
      <c r="B8" s="11">
        <v>2262776</v>
      </c>
      <c r="C8" s="11">
        <v>2462776</v>
      </c>
      <c r="D8" s="11">
        <v>4795792</v>
      </c>
      <c r="E8" s="11">
        <v>3705372</v>
      </c>
      <c r="F8" s="11">
        <v>1418321.2</v>
      </c>
      <c r="G8" s="11">
        <v>3241956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39" t="s">
        <v>30</v>
      </c>
      <c r="U8" s="39" t="s">
        <v>30</v>
      </c>
      <c r="V8" s="39" t="s">
        <v>30</v>
      </c>
      <c r="W8" s="39" t="s">
        <v>30</v>
      </c>
      <c r="X8" s="39" t="s">
        <v>30</v>
      </c>
      <c r="Y8" s="39" t="s">
        <v>30</v>
      </c>
    </row>
    <row r="9" spans="1:25" ht="12" customHeight="1" x14ac:dyDescent="0.3">
      <c r="A9" s="23" t="s">
        <v>5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9050000</v>
      </c>
      <c r="T9" s="36">
        <v>8050000</v>
      </c>
      <c r="U9" s="36">
        <v>8500000</v>
      </c>
      <c r="V9" s="36">
        <v>8400000</v>
      </c>
      <c r="W9" s="36">
        <v>8450000</v>
      </c>
      <c r="X9" s="36">
        <v>8200000</v>
      </c>
      <c r="Y9" s="36">
        <v>8200000</v>
      </c>
    </row>
    <row r="10" spans="1:25" ht="12" customHeight="1" x14ac:dyDescent="0.3">
      <c r="A10" s="10" t="s">
        <v>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801500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39" t="s">
        <v>30</v>
      </c>
      <c r="U10" s="39" t="s">
        <v>30</v>
      </c>
      <c r="V10" s="39" t="s">
        <v>30</v>
      </c>
      <c r="W10" s="39" t="s">
        <v>30</v>
      </c>
      <c r="X10" s="39" t="s">
        <v>30</v>
      </c>
      <c r="Y10" s="39" t="s">
        <v>30</v>
      </c>
    </row>
    <row r="11" spans="1:25" ht="12" customHeight="1" x14ac:dyDescent="0.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40"/>
    </row>
    <row r="12" spans="1:25" ht="12" customHeight="1" x14ac:dyDescent="0.3">
      <c r="A12" s="21" t="s">
        <v>6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f t="shared" ref="S12:X12" si="2">S13+S14+S16</f>
        <v>7286545</v>
      </c>
      <c r="T12" s="34">
        <f t="shared" si="2"/>
        <v>7183202</v>
      </c>
      <c r="U12" s="34">
        <f t="shared" si="2"/>
        <v>7254017</v>
      </c>
      <c r="V12" s="34">
        <f t="shared" si="2"/>
        <v>7297196</v>
      </c>
      <c r="W12" s="34">
        <f t="shared" si="2"/>
        <v>6864976</v>
      </c>
      <c r="X12" s="34">
        <f t="shared" si="2"/>
        <v>7121348.8399999999</v>
      </c>
      <c r="Y12" s="34">
        <f t="shared" ref="Y12" si="3">Y13+Y14+Y16</f>
        <v>7448396</v>
      </c>
    </row>
    <row r="13" spans="1:25" ht="12" customHeight="1" x14ac:dyDescent="0.3">
      <c r="A13" s="10" t="s">
        <v>7</v>
      </c>
      <c r="B13" s="11">
        <v>1677722</v>
      </c>
      <c r="C13" s="11">
        <v>1523571</v>
      </c>
      <c r="D13" s="11">
        <v>2202343</v>
      </c>
      <c r="E13" s="11">
        <v>1796000</v>
      </c>
      <c r="F13" s="11">
        <v>1660050</v>
      </c>
      <c r="G13" s="11">
        <v>3540803</v>
      </c>
      <c r="H13" s="11">
        <v>3915000</v>
      </c>
      <c r="I13" s="11">
        <v>3814762</v>
      </c>
      <c r="J13" s="11">
        <v>3850000</v>
      </c>
      <c r="K13" s="11">
        <v>3699341</v>
      </c>
      <c r="L13" s="11">
        <v>3769611.95</v>
      </c>
      <c r="M13" s="11">
        <v>4806000</v>
      </c>
      <c r="N13" s="11">
        <v>4836400</v>
      </c>
      <c r="O13" s="11">
        <v>6000000</v>
      </c>
      <c r="P13" s="11">
        <v>6100000</v>
      </c>
      <c r="Q13" s="11">
        <v>6100000</v>
      </c>
      <c r="R13" s="11">
        <v>5268934</v>
      </c>
      <c r="S13" s="11">
        <v>5325000</v>
      </c>
      <c r="T13" s="32">
        <v>5335000</v>
      </c>
      <c r="U13" s="32">
        <v>5325000</v>
      </c>
      <c r="V13" s="32">
        <v>5750000</v>
      </c>
      <c r="W13" s="32">
        <v>5460000</v>
      </c>
      <c r="X13" s="32">
        <v>5525000</v>
      </c>
      <c r="Y13" s="32">
        <v>5750000</v>
      </c>
    </row>
    <row r="14" spans="1:25" ht="12" customHeight="1" x14ac:dyDescent="0.3">
      <c r="A14" s="23" t="s">
        <v>8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  <c r="T14" s="35">
        <v>1159977</v>
      </c>
      <c r="U14" s="35">
        <v>1200000</v>
      </c>
      <c r="V14" s="35">
        <v>1200000</v>
      </c>
      <c r="W14" s="35">
        <v>1074626</v>
      </c>
      <c r="X14" s="35">
        <v>1277429.71</v>
      </c>
      <c r="Y14" s="35">
        <v>1350000</v>
      </c>
    </row>
    <row r="15" spans="1:25" ht="12" customHeight="1" x14ac:dyDescent="0.3">
      <c r="A15" s="10" t="s">
        <v>9</v>
      </c>
      <c r="B15" s="11">
        <v>8250</v>
      </c>
      <c r="C15" s="11">
        <v>8250</v>
      </c>
      <c r="D15" s="11">
        <v>7000</v>
      </c>
      <c r="E15" s="11">
        <v>16500</v>
      </c>
      <c r="F15" s="12" t="s">
        <v>30</v>
      </c>
      <c r="G15" s="11">
        <v>10000</v>
      </c>
      <c r="H15" s="11">
        <v>12500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39">
        <v>0</v>
      </c>
      <c r="U15" s="39" t="s">
        <v>30</v>
      </c>
      <c r="V15" s="39" t="s">
        <v>30</v>
      </c>
      <c r="W15" s="39" t="s">
        <v>30</v>
      </c>
      <c r="X15" s="39" t="s">
        <v>30</v>
      </c>
      <c r="Y15" s="39" t="s">
        <v>30</v>
      </c>
    </row>
    <row r="16" spans="1:25" ht="12" customHeight="1" x14ac:dyDescent="0.3">
      <c r="A16" s="23" t="s">
        <v>38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761545</v>
      </c>
      <c r="T16" s="35">
        <v>688225</v>
      </c>
      <c r="U16" s="35">
        <v>729017</v>
      </c>
      <c r="V16" s="35">
        <v>347196</v>
      </c>
      <c r="W16" s="35">
        <v>330350</v>
      </c>
      <c r="X16" s="35">
        <v>318919.13</v>
      </c>
      <c r="Y16" s="35">
        <v>348396</v>
      </c>
    </row>
    <row r="17" spans="1:25" ht="12" customHeight="1" x14ac:dyDescent="0.3">
      <c r="A17" s="10" t="s">
        <v>10</v>
      </c>
      <c r="B17" s="11">
        <v>16700</v>
      </c>
      <c r="C17" s="11">
        <v>10020</v>
      </c>
      <c r="D17" s="12" t="s">
        <v>30</v>
      </c>
      <c r="E17" s="11">
        <v>20000</v>
      </c>
      <c r="F17" s="12" t="s">
        <v>30</v>
      </c>
      <c r="G17" s="12" t="s">
        <v>30</v>
      </c>
      <c r="H17" s="12" t="s">
        <v>30</v>
      </c>
      <c r="I17" s="12" t="s">
        <v>30</v>
      </c>
      <c r="J17" s="11">
        <v>97398</v>
      </c>
      <c r="K17" s="11">
        <v>92150</v>
      </c>
      <c r="L17" s="11">
        <v>100000</v>
      </c>
      <c r="M17" s="11">
        <v>100000</v>
      </c>
      <c r="N17" s="11">
        <v>79234.75</v>
      </c>
      <c r="O17" s="11">
        <v>76910.05</v>
      </c>
      <c r="P17" s="11">
        <v>80000</v>
      </c>
      <c r="Q17" s="11">
        <v>50000</v>
      </c>
      <c r="R17" s="11">
        <v>0</v>
      </c>
      <c r="S17" s="11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</row>
    <row r="18" spans="1:25" ht="12" customHeight="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7"/>
      <c r="U18" s="37"/>
      <c r="V18" s="37"/>
      <c r="W18" s="37"/>
      <c r="X18" s="37"/>
      <c r="Y18" s="37"/>
    </row>
    <row r="19" spans="1:25" ht="12" customHeight="1" x14ac:dyDescent="0.3">
      <c r="A19" s="21" t="s">
        <v>11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4">SUM(K20:K27)</f>
        <v>5824581</v>
      </c>
      <c r="L19" s="22">
        <f t="shared" si="4"/>
        <v>6547957.9400000004</v>
      </c>
      <c r="M19" s="22">
        <f t="shared" si="4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7701502</v>
      </c>
      <c r="T19" s="34">
        <v>7461582</v>
      </c>
      <c r="U19" s="34">
        <f>U20+U21+U22+U23+U24+U25+U26+U27</f>
        <v>8064000</v>
      </c>
      <c r="V19" s="34">
        <f>V20+V21+V22+V23+V24+V25+V26+V27</f>
        <v>8241721.2800000003</v>
      </c>
      <c r="W19" s="34">
        <f>W20+W21+W22+W23+W24+W25+W26+W27</f>
        <v>8829587.3000000007</v>
      </c>
      <c r="X19" s="34">
        <f>X20+X21+X22+X23+X24+X25+X26+X27</f>
        <v>8889576.7800000012</v>
      </c>
      <c r="Y19" s="34">
        <f>Y20+Y21+Y22+Y23+Y24+Y25+Y26+Y27</f>
        <v>8949054.5500000007</v>
      </c>
    </row>
    <row r="20" spans="1:25" ht="12" customHeight="1" x14ac:dyDescent="0.3">
      <c r="A20" s="10" t="s">
        <v>42</v>
      </c>
      <c r="B20" s="11">
        <v>1510205</v>
      </c>
      <c r="C20" s="11">
        <v>1465631</v>
      </c>
      <c r="D20" s="11">
        <v>1684746</v>
      </c>
      <c r="E20" s="11">
        <v>1692747</v>
      </c>
      <c r="F20" s="11">
        <v>1919676.7</v>
      </c>
      <c r="G20" s="11">
        <v>1643570</v>
      </c>
      <c r="H20" s="11">
        <v>1512905.2</v>
      </c>
      <c r="I20" s="11">
        <v>1811557</v>
      </c>
      <c r="J20" s="11">
        <v>1995800</v>
      </c>
      <c r="K20" s="11">
        <v>599839</v>
      </c>
      <c r="L20" s="11">
        <v>885697.01</v>
      </c>
      <c r="M20" s="11">
        <v>886623</v>
      </c>
      <c r="N20" s="11">
        <v>537899.94999999995</v>
      </c>
      <c r="O20" s="11">
        <v>588117.65</v>
      </c>
      <c r="P20" s="11">
        <v>724000</v>
      </c>
      <c r="Q20" s="11">
        <v>724000</v>
      </c>
      <c r="R20" s="11">
        <v>678290</v>
      </c>
      <c r="S20" s="11">
        <v>800000</v>
      </c>
      <c r="T20" s="32">
        <v>793056</v>
      </c>
      <c r="U20" s="32">
        <v>795979</v>
      </c>
      <c r="V20" s="32">
        <v>848218.28</v>
      </c>
      <c r="W20" s="32">
        <v>695443.08</v>
      </c>
      <c r="X20" s="32">
        <v>860000</v>
      </c>
      <c r="Y20" s="32">
        <v>781952</v>
      </c>
    </row>
    <row r="21" spans="1:25" ht="12" customHeight="1" x14ac:dyDescent="0.3">
      <c r="A21" s="23" t="s">
        <v>57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  <c r="T21" s="35">
        <v>250000</v>
      </c>
      <c r="U21" s="35">
        <v>280000</v>
      </c>
      <c r="V21" s="35">
        <v>260000</v>
      </c>
      <c r="W21" s="35">
        <v>231810.91</v>
      </c>
      <c r="X21" s="35">
        <v>218925.28</v>
      </c>
      <c r="Y21" s="35">
        <v>250300</v>
      </c>
    </row>
    <row r="22" spans="1:25" ht="12" customHeight="1" x14ac:dyDescent="0.3">
      <c r="A22" s="10" t="s">
        <v>12</v>
      </c>
      <c r="B22" s="11">
        <v>2008100</v>
      </c>
      <c r="C22" s="11">
        <v>1613305</v>
      </c>
      <c r="D22" s="11">
        <v>1901984</v>
      </c>
      <c r="E22" s="11">
        <v>2381711</v>
      </c>
      <c r="F22" s="11">
        <v>2607738.5</v>
      </c>
      <c r="G22" s="11">
        <v>2504946</v>
      </c>
      <c r="H22" s="11">
        <v>2425149</v>
      </c>
      <c r="I22" s="11">
        <v>2119312</v>
      </c>
      <c r="J22" s="11">
        <v>2225000</v>
      </c>
      <c r="K22" s="11">
        <v>2121839</v>
      </c>
      <c r="L22" s="11">
        <v>2274141.56</v>
      </c>
      <c r="M22" s="11">
        <v>2327500</v>
      </c>
      <c r="N22" s="11">
        <v>2402200</v>
      </c>
      <c r="O22" s="11">
        <v>2327650</v>
      </c>
      <c r="P22" s="11">
        <v>2300000</v>
      </c>
      <c r="Q22" s="11">
        <v>2047187</v>
      </c>
      <c r="R22" s="11">
        <v>2250000</v>
      </c>
      <c r="S22" s="11">
        <v>2086589</v>
      </c>
      <c r="T22" s="32">
        <v>1451557</v>
      </c>
      <c r="U22" s="32">
        <v>1980049</v>
      </c>
      <c r="V22" s="32">
        <v>1900000</v>
      </c>
      <c r="W22" s="32">
        <v>2029149</v>
      </c>
      <c r="X22" s="32">
        <v>1964549</v>
      </c>
      <c r="Y22" s="32">
        <v>2100000</v>
      </c>
    </row>
    <row r="23" spans="1:25" ht="12" customHeight="1" x14ac:dyDescent="0.3">
      <c r="A23" s="23" t="s">
        <v>13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  <c r="T23" s="35">
        <v>296969</v>
      </c>
      <c r="U23" s="35">
        <v>329972</v>
      </c>
      <c r="V23" s="35">
        <v>296539</v>
      </c>
      <c r="W23" s="35">
        <v>360000</v>
      </c>
      <c r="X23" s="35">
        <v>360000</v>
      </c>
      <c r="Y23" s="35">
        <v>350000</v>
      </c>
    </row>
    <row r="24" spans="1:25" ht="12" customHeight="1" x14ac:dyDescent="0.3">
      <c r="A24" s="10" t="s">
        <v>14</v>
      </c>
      <c r="B24" s="11">
        <v>1125000</v>
      </c>
      <c r="C24" s="11">
        <v>1125000</v>
      </c>
      <c r="D24" s="11">
        <v>750000</v>
      </c>
      <c r="E24" s="11">
        <v>705000</v>
      </c>
      <c r="F24" s="11">
        <v>1180890</v>
      </c>
      <c r="G24" s="11">
        <v>717959</v>
      </c>
      <c r="H24" s="11">
        <v>700625</v>
      </c>
      <c r="I24" s="11">
        <v>593407</v>
      </c>
      <c r="J24" s="11">
        <v>630000</v>
      </c>
      <c r="K24" s="11">
        <v>578750</v>
      </c>
      <c r="L24" s="11">
        <v>646757.80000000005</v>
      </c>
      <c r="M24" s="11">
        <v>613250</v>
      </c>
      <c r="N24" s="11">
        <v>537899.94999999995</v>
      </c>
      <c r="O24" s="11">
        <v>573250</v>
      </c>
      <c r="P24" s="11">
        <v>573250</v>
      </c>
      <c r="Q24" s="11">
        <v>573500</v>
      </c>
      <c r="R24" s="11">
        <v>570000</v>
      </c>
      <c r="S24" s="11">
        <v>570000</v>
      </c>
      <c r="T24" s="32">
        <v>570000</v>
      </c>
      <c r="U24" s="32">
        <v>570000</v>
      </c>
      <c r="V24" s="32">
        <v>592302</v>
      </c>
      <c r="W24" s="32">
        <v>600000</v>
      </c>
      <c r="X24" s="32">
        <v>550000</v>
      </c>
      <c r="Y24" s="32">
        <v>600000</v>
      </c>
    </row>
    <row r="25" spans="1:25" ht="12" customHeight="1" x14ac:dyDescent="0.3">
      <c r="A25" s="23" t="s">
        <v>15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  <c r="T25" s="36">
        <v>480000</v>
      </c>
      <c r="U25" s="36">
        <v>488000</v>
      </c>
      <c r="V25" s="36">
        <v>520000</v>
      </c>
      <c r="W25" s="36">
        <v>383353.31</v>
      </c>
      <c r="X25" s="36">
        <v>470000</v>
      </c>
      <c r="Y25" s="36">
        <v>489388.55</v>
      </c>
    </row>
    <row r="26" spans="1:25" ht="12" customHeight="1" x14ac:dyDescent="0.3">
      <c r="A26" s="10" t="s">
        <v>16</v>
      </c>
      <c r="B26" s="12" t="s">
        <v>30</v>
      </c>
      <c r="C26" s="12" t="s">
        <v>30</v>
      </c>
      <c r="D26" s="11">
        <v>641946</v>
      </c>
      <c r="E26" s="11">
        <v>800000</v>
      </c>
      <c r="F26" s="11">
        <v>800000</v>
      </c>
      <c r="G26" s="11">
        <v>700000</v>
      </c>
      <c r="H26" s="11">
        <v>665000</v>
      </c>
      <c r="I26" s="11">
        <v>423862</v>
      </c>
      <c r="J26" s="11">
        <v>425000</v>
      </c>
      <c r="K26" s="11">
        <v>424068</v>
      </c>
      <c r="L26" s="11">
        <v>474697</v>
      </c>
      <c r="M26" s="11">
        <v>420000</v>
      </c>
      <c r="N26" s="11">
        <v>420000</v>
      </c>
      <c r="O26" s="11">
        <v>420000</v>
      </c>
      <c r="P26" s="11">
        <v>400000</v>
      </c>
      <c r="Q26" s="11">
        <v>400000</v>
      </c>
      <c r="R26" s="11">
        <v>415000</v>
      </c>
      <c r="S26" s="11">
        <v>420000</v>
      </c>
      <c r="T26" s="32">
        <v>420000</v>
      </c>
      <c r="U26" s="32">
        <v>420000</v>
      </c>
      <c r="V26" s="32">
        <v>565409</v>
      </c>
      <c r="W26" s="32">
        <v>525635</v>
      </c>
      <c r="X26" s="32">
        <v>435140.5</v>
      </c>
      <c r="Y26" s="32">
        <v>495614</v>
      </c>
    </row>
    <row r="27" spans="1:25" ht="12" customHeight="1" x14ac:dyDescent="0.3">
      <c r="A27" s="23" t="s">
        <v>58</v>
      </c>
      <c r="B27" s="25" t="s">
        <v>30</v>
      </c>
      <c r="C27" s="25" t="s">
        <v>30</v>
      </c>
      <c r="D27" s="25" t="s">
        <v>30</v>
      </c>
      <c r="E27" s="25" t="s">
        <v>30</v>
      </c>
      <c r="F27" s="25" t="s">
        <v>30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2785413</v>
      </c>
      <c r="T27" s="35">
        <v>3200000</v>
      </c>
      <c r="U27" s="35">
        <v>3200000</v>
      </c>
      <c r="V27" s="35">
        <v>3259253</v>
      </c>
      <c r="W27" s="35">
        <v>4004196</v>
      </c>
      <c r="X27" s="35">
        <v>4030962</v>
      </c>
      <c r="Y27" s="35">
        <v>3881800</v>
      </c>
    </row>
    <row r="28" spans="1:25" ht="12" customHeight="1" x14ac:dyDescent="0.3">
      <c r="A28" s="10" t="s">
        <v>24</v>
      </c>
      <c r="B28" s="12" t="s">
        <v>30</v>
      </c>
      <c r="C28" s="12" t="s">
        <v>30</v>
      </c>
      <c r="D28" s="12" t="s">
        <v>30</v>
      </c>
      <c r="E28" s="12" t="s">
        <v>30</v>
      </c>
      <c r="F28" s="12" t="s">
        <v>30</v>
      </c>
      <c r="G28" s="11">
        <v>203828</v>
      </c>
      <c r="H28" s="11">
        <v>186242.55</v>
      </c>
      <c r="I28" s="11">
        <v>241500</v>
      </c>
      <c r="J28" s="11">
        <v>190000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39" t="s">
        <v>30</v>
      </c>
      <c r="U28" s="39" t="s">
        <v>30</v>
      </c>
      <c r="V28" s="39" t="s">
        <v>30</v>
      </c>
      <c r="W28" s="39" t="s">
        <v>30</v>
      </c>
      <c r="X28" s="39" t="s">
        <v>30</v>
      </c>
      <c r="Y28" s="39" t="s">
        <v>30</v>
      </c>
    </row>
    <row r="29" spans="1:25" ht="12" customHeight="1" x14ac:dyDescent="0.3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2"/>
      <c r="O29" s="12"/>
      <c r="P29" s="12"/>
      <c r="Q29" s="12"/>
      <c r="R29" s="12"/>
      <c r="S29" s="12"/>
      <c r="T29" s="39"/>
      <c r="U29" s="44"/>
      <c r="V29" s="44"/>
      <c r="W29" s="44"/>
      <c r="X29" s="44"/>
      <c r="Y29" s="44"/>
    </row>
    <row r="30" spans="1:25" ht="12" customHeight="1" x14ac:dyDescent="0.3">
      <c r="A30" s="21" t="s">
        <v>61</v>
      </c>
      <c r="B30" s="22">
        <f t="shared" ref="B30:H30" si="5">SUM(B33:B39)</f>
        <v>6797162</v>
      </c>
      <c r="C30" s="22">
        <f t="shared" si="5"/>
        <v>13579303</v>
      </c>
      <c r="D30" s="22">
        <f t="shared" si="5"/>
        <v>7632269</v>
      </c>
      <c r="E30" s="22">
        <f t="shared" si="5"/>
        <v>12137012</v>
      </c>
      <c r="F30" s="22">
        <f t="shared" si="5"/>
        <v>9508969.6500000004</v>
      </c>
      <c r="G30" s="22">
        <f t="shared" si="5"/>
        <v>9244785</v>
      </c>
      <c r="H30" s="22">
        <f t="shared" si="5"/>
        <v>8875593</v>
      </c>
      <c r="I30" s="22">
        <v>9299554</v>
      </c>
      <c r="J30" s="22">
        <v>9863323</v>
      </c>
      <c r="K30" s="22">
        <v>9976396</v>
      </c>
      <c r="L30" s="22">
        <f>SUM(L31:L39)</f>
        <v>9910122.0700000003</v>
      </c>
      <c r="M30" s="22">
        <v>10945500</v>
      </c>
      <c r="N30" s="22">
        <f>SUM(N31:N39)</f>
        <v>10419147.1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12484903</v>
      </c>
      <c r="T30" s="34">
        <f>T31+T33+T34+T35+T37+T38</f>
        <v>12531281</v>
      </c>
      <c r="U30" s="34">
        <f>U31+U33+U34+U35+U37+U38</f>
        <v>13492307</v>
      </c>
      <c r="V30" s="34">
        <f>V31+V33+V34+V35+V37+V38</f>
        <v>13700839.9</v>
      </c>
      <c r="W30" s="34">
        <f>W31+W33+W34+W35+W37+W38</f>
        <v>13256081.299999999</v>
      </c>
      <c r="X30" s="34">
        <f>X31+X33+X34+X35+X37+X38</f>
        <v>13032640.350000001</v>
      </c>
      <c r="Y30" s="34">
        <f>Y31+Y33+Y34+Y35+Y37+Y38</f>
        <v>14083627</v>
      </c>
    </row>
    <row r="31" spans="1:25" s="29" customFormat="1" ht="12" customHeight="1" x14ac:dyDescent="0.3">
      <c r="A31" s="31" t="s">
        <v>39</v>
      </c>
      <c r="B31" s="12" t="s">
        <v>30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1">
        <v>224588</v>
      </c>
      <c r="L31" s="11">
        <v>284000</v>
      </c>
      <c r="M31" s="11">
        <v>284000</v>
      </c>
      <c r="N31" s="11">
        <v>415000</v>
      </c>
      <c r="O31" s="11">
        <v>320000</v>
      </c>
      <c r="P31" s="11">
        <v>320000</v>
      </c>
      <c r="Q31" s="11">
        <v>320000</v>
      </c>
      <c r="R31" s="11">
        <v>320000</v>
      </c>
      <c r="S31" s="11">
        <v>287432</v>
      </c>
      <c r="T31" s="32">
        <v>320000</v>
      </c>
      <c r="U31" s="32">
        <v>320000</v>
      </c>
      <c r="V31" s="32">
        <v>300000</v>
      </c>
      <c r="W31" s="32">
        <v>300000</v>
      </c>
      <c r="X31" s="32">
        <v>300000</v>
      </c>
      <c r="Y31" s="32">
        <v>300000</v>
      </c>
    </row>
    <row r="32" spans="1:25" ht="12" customHeight="1" x14ac:dyDescent="0.3">
      <c r="A32" s="23" t="s">
        <v>62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4">
        <v>0</v>
      </c>
      <c r="R32" s="24">
        <v>27500</v>
      </c>
      <c r="S32" s="24">
        <v>0</v>
      </c>
      <c r="T32" s="41">
        <v>0</v>
      </c>
      <c r="U32" s="41" t="s">
        <v>71</v>
      </c>
      <c r="V32" s="41" t="s">
        <v>71</v>
      </c>
      <c r="W32" s="41" t="s">
        <v>71</v>
      </c>
      <c r="X32" s="41" t="s">
        <v>71</v>
      </c>
      <c r="Y32" s="41" t="s">
        <v>71</v>
      </c>
    </row>
    <row r="33" spans="1:1589" ht="12" customHeight="1" x14ac:dyDescent="0.3">
      <c r="A33" s="31" t="s">
        <v>17</v>
      </c>
      <c r="B33" s="11">
        <v>5797162</v>
      </c>
      <c r="C33" s="11">
        <v>4170782</v>
      </c>
      <c r="D33" s="11">
        <v>4355237</v>
      </c>
      <c r="E33" s="11">
        <v>5137146</v>
      </c>
      <c r="F33" s="11">
        <v>5852470.5</v>
      </c>
      <c r="G33" s="11">
        <v>2557775</v>
      </c>
      <c r="H33" s="11">
        <v>2968179</v>
      </c>
      <c r="I33" s="11">
        <v>3113383</v>
      </c>
      <c r="J33" s="11">
        <v>3286558</v>
      </c>
      <c r="K33" s="11">
        <v>3273455</v>
      </c>
      <c r="L33" s="11">
        <v>3315210.49</v>
      </c>
      <c r="M33" s="11">
        <v>3168500</v>
      </c>
      <c r="N33" s="11">
        <v>2629573.5</v>
      </c>
      <c r="O33" s="11">
        <v>2860444.88</v>
      </c>
      <c r="P33" s="11">
        <v>2580000</v>
      </c>
      <c r="Q33" s="11">
        <v>2580000</v>
      </c>
      <c r="R33" s="11">
        <v>2860000</v>
      </c>
      <c r="S33" s="11">
        <v>2420000</v>
      </c>
      <c r="T33" s="32">
        <v>2420000</v>
      </c>
      <c r="U33" s="32">
        <v>2440000</v>
      </c>
      <c r="V33" s="32">
        <v>2330000</v>
      </c>
      <c r="W33" s="32">
        <v>2237839.85</v>
      </c>
      <c r="X33" s="32">
        <v>2176076.5499999998</v>
      </c>
      <c r="Y33" s="32">
        <v>2494254</v>
      </c>
    </row>
    <row r="34" spans="1:1589" ht="12" customHeight="1" x14ac:dyDescent="0.3">
      <c r="A34" s="23" t="s">
        <v>47</v>
      </c>
      <c r="B34" s="25" t="s">
        <v>30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53</v>
      </c>
      <c r="T34" s="35">
        <v>4080000</v>
      </c>
      <c r="U34" s="35">
        <v>4708000</v>
      </c>
      <c r="V34" s="35">
        <v>4900000</v>
      </c>
      <c r="W34" s="35">
        <v>5015000</v>
      </c>
      <c r="X34" s="35">
        <v>4815000</v>
      </c>
      <c r="Y34" s="35">
        <v>4855000</v>
      </c>
    </row>
    <row r="35" spans="1:1589" ht="12" customHeight="1" x14ac:dyDescent="0.3">
      <c r="A35" s="31" t="s">
        <v>66</v>
      </c>
      <c r="B35" s="12" t="s">
        <v>30</v>
      </c>
      <c r="C35" s="12" t="s">
        <v>30</v>
      </c>
      <c r="D35" s="12" t="s">
        <v>30</v>
      </c>
      <c r="E35" s="12" t="s">
        <v>30</v>
      </c>
      <c r="F35" s="12" t="s">
        <v>30</v>
      </c>
      <c r="G35" s="11">
        <v>3088450</v>
      </c>
      <c r="H35" s="11">
        <v>2834250</v>
      </c>
      <c r="I35" s="11">
        <v>2734250</v>
      </c>
      <c r="J35" s="11">
        <v>2701141</v>
      </c>
      <c r="K35" s="11">
        <v>2736783</v>
      </c>
      <c r="L35" s="11">
        <v>2778410</v>
      </c>
      <c r="M35" s="11">
        <v>2778410</v>
      </c>
      <c r="N35" s="11">
        <v>2782108.23</v>
      </c>
      <c r="O35" s="11">
        <v>2690122.52</v>
      </c>
      <c r="P35" s="11">
        <v>2620000</v>
      </c>
      <c r="Q35" s="11">
        <v>2620000</v>
      </c>
      <c r="R35" s="11">
        <v>2671500</v>
      </c>
      <c r="S35" s="11">
        <v>2680470</v>
      </c>
      <c r="T35" s="32">
        <v>2640000</v>
      </c>
      <c r="U35" s="32">
        <v>2653360</v>
      </c>
      <c r="V35" s="32">
        <v>2629360</v>
      </c>
      <c r="W35" s="32">
        <v>2500000</v>
      </c>
      <c r="X35" s="32">
        <v>2577918.1</v>
      </c>
      <c r="Y35" s="32">
        <v>2675060</v>
      </c>
    </row>
    <row r="36" spans="1:1589" ht="12" customHeight="1" x14ac:dyDescent="0.3">
      <c r="A36" s="26" t="s">
        <v>18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5" t="s">
        <v>30</v>
      </c>
      <c r="L36" s="24">
        <v>4000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38">
        <v>0</v>
      </c>
      <c r="U36" s="38" t="s">
        <v>71</v>
      </c>
      <c r="V36" s="38" t="s">
        <v>71</v>
      </c>
      <c r="W36" s="38" t="s">
        <v>71</v>
      </c>
      <c r="X36" s="38" t="s">
        <v>71</v>
      </c>
      <c r="Y36" s="38" t="s">
        <v>71</v>
      </c>
    </row>
    <row r="37" spans="1:1589" s="29" customFormat="1" ht="12" customHeight="1" x14ac:dyDescent="0.3">
      <c r="A37" s="30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2"/>
      <c r="N37" s="12"/>
      <c r="O37" s="12"/>
      <c r="P37" s="12">
        <v>3040000</v>
      </c>
      <c r="Q37" s="12">
        <v>3003619</v>
      </c>
      <c r="R37" s="12">
        <v>3030000</v>
      </c>
      <c r="S37" s="12">
        <v>3017001</v>
      </c>
      <c r="T37" s="33">
        <v>2921281</v>
      </c>
      <c r="U37" s="33">
        <v>3036493</v>
      </c>
      <c r="V37" s="33">
        <v>3085000</v>
      </c>
      <c r="W37" s="33">
        <v>2768481.55</v>
      </c>
      <c r="X37" s="33">
        <v>2810078.7</v>
      </c>
      <c r="Y37" s="33">
        <v>3270300</v>
      </c>
    </row>
    <row r="38" spans="1:1589" ht="12" customHeight="1" x14ac:dyDescent="0.3">
      <c r="A38" s="26" t="s">
        <v>72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4"/>
      <c r="M38" s="25"/>
      <c r="N38" s="25"/>
      <c r="O38" s="25"/>
      <c r="P38" s="25" t="s">
        <v>30</v>
      </c>
      <c r="Q38" s="25">
        <v>1000000</v>
      </c>
      <c r="R38" s="25">
        <v>65000</v>
      </c>
      <c r="S38" s="25"/>
      <c r="T38" s="42">
        <v>150000</v>
      </c>
      <c r="U38" s="42">
        <v>334454</v>
      </c>
      <c r="V38" s="42">
        <v>456479.9</v>
      </c>
      <c r="W38" s="42">
        <v>434759.9</v>
      </c>
      <c r="X38" s="42">
        <v>353567</v>
      </c>
      <c r="Y38" s="42">
        <v>489013</v>
      </c>
    </row>
    <row r="39" spans="1:1589" ht="12" customHeight="1" x14ac:dyDescent="0.3">
      <c r="A39" s="31" t="s">
        <v>67</v>
      </c>
      <c r="B39" s="12" t="s">
        <v>30</v>
      </c>
      <c r="C39" s="12" t="s">
        <v>30</v>
      </c>
      <c r="D39" s="12" t="s">
        <v>30</v>
      </c>
      <c r="E39" s="12" t="s">
        <v>30</v>
      </c>
      <c r="F39" s="12" t="s">
        <v>30</v>
      </c>
      <c r="G39" s="12" t="s">
        <v>30</v>
      </c>
      <c r="H39" s="12" t="s">
        <v>30</v>
      </c>
      <c r="I39" s="12" t="s">
        <v>30</v>
      </c>
      <c r="J39" s="12" t="s">
        <v>30</v>
      </c>
      <c r="K39" s="12" t="s">
        <v>30</v>
      </c>
      <c r="L39" s="11">
        <v>162617.95000000001</v>
      </c>
      <c r="M39" s="11">
        <v>550000</v>
      </c>
      <c r="N39" s="12">
        <v>521072</v>
      </c>
      <c r="O39" s="12">
        <v>674954.65</v>
      </c>
      <c r="P39" s="12">
        <v>599867.15</v>
      </c>
      <c r="Q39" s="12" t="s">
        <v>30</v>
      </c>
      <c r="R39" s="12" t="s">
        <v>30</v>
      </c>
      <c r="S39" s="12" t="s">
        <v>30</v>
      </c>
      <c r="T39" s="33" t="s">
        <v>30</v>
      </c>
      <c r="U39" s="33" t="s">
        <v>30</v>
      </c>
      <c r="V39" s="33" t="s">
        <v>30</v>
      </c>
      <c r="W39" s="33" t="s">
        <v>30</v>
      </c>
      <c r="X39" s="33" t="s">
        <v>30</v>
      </c>
      <c r="Y39" s="33" t="s">
        <v>30</v>
      </c>
    </row>
    <row r="40" spans="1:1589" s="9" customFormat="1" ht="12" customHeight="1" x14ac:dyDescent="0.3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39"/>
      <c r="U40" s="44"/>
      <c r="V40" s="44"/>
      <c r="W40" s="44"/>
      <c r="X40" s="44"/>
      <c r="Y40" s="4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</row>
    <row r="41" spans="1:1589" ht="12" customHeight="1" x14ac:dyDescent="0.3">
      <c r="A41" s="21" t="s">
        <v>59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3428527</v>
      </c>
      <c r="T41" s="34">
        <v>3892790</v>
      </c>
      <c r="U41" s="34">
        <f>U42+U43+U44+U45+U46+U51</f>
        <v>4310111</v>
      </c>
      <c r="V41" s="34">
        <f>V42+V43+V44+V45+V46+V51</f>
        <v>823870.70000000007</v>
      </c>
      <c r="W41" s="34">
        <f>W42+W43+W44+W45+W46+W48+W50+W51</f>
        <v>885375.46</v>
      </c>
      <c r="X41" s="34">
        <f>X42+X43+X44+X45+X46+X47+X48+X49+X50+X51</f>
        <v>1148482.72</v>
      </c>
      <c r="Y41" s="34">
        <f>Y42+Y43+Y44+Y45+Y46+Y47+Y48+Y49+Y50+Y51</f>
        <v>1495459.3</v>
      </c>
    </row>
    <row r="42" spans="1:1589" ht="12" customHeight="1" x14ac:dyDescent="0.3">
      <c r="A42" s="14" t="s">
        <v>49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2"/>
      <c r="N42" s="12"/>
      <c r="O42" s="12"/>
      <c r="P42" s="12">
        <v>265000</v>
      </c>
      <c r="Q42" s="12">
        <v>1129664</v>
      </c>
      <c r="R42" s="12">
        <v>1963521</v>
      </c>
      <c r="S42" s="12">
        <v>2527378</v>
      </c>
      <c r="T42" s="33">
        <v>2885753</v>
      </c>
      <c r="U42" s="33">
        <v>2718515</v>
      </c>
      <c r="V42" s="33">
        <v>655181.64</v>
      </c>
      <c r="W42" s="33">
        <v>599823.30000000005</v>
      </c>
      <c r="X42" s="33">
        <v>299105.59999999998</v>
      </c>
      <c r="Y42" s="33">
        <v>54464</v>
      </c>
    </row>
    <row r="43" spans="1:1589" ht="12" customHeight="1" x14ac:dyDescent="0.3">
      <c r="A43" s="27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  <c r="T43" s="36">
        <v>700000</v>
      </c>
      <c r="U43" s="36">
        <v>700000</v>
      </c>
      <c r="V43" s="36">
        <v>18689.060000000001</v>
      </c>
      <c r="W43" s="36"/>
      <c r="X43" s="36">
        <v>308209</v>
      </c>
      <c r="Y43" s="36">
        <v>366535</v>
      </c>
    </row>
    <row r="44" spans="1:1589" ht="12" customHeight="1" x14ac:dyDescent="0.3">
      <c r="A44" s="14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2"/>
      <c r="N44" s="12"/>
      <c r="O44" s="12"/>
      <c r="P44" s="12" t="s">
        <v>54</v>
      </c>
      <c r="Q44" s="12">
        <v>50000</v>
      </c>
      <c r="R44" s="12">
        <v>55000</v>
      </c>
      <c r="S44" s="12">
        <v>60000</v>
      </c>
      <c r="T44" s="33">
        <v>156951</v>
      </c>
      <c r="U44" s="33">
        <v>149997</v>
      </c>
      <c r="V44" s="33"/>
      <c r="W44" s="33"/>
      <c r="X44" s="33"/>
      <c r="Y44" s="33"/>
    </row>
    <row r="45" spans="1:1589" ht="12" customHeight="1" x14ac:dyDescent="0.3">
      <c r="A45" s="27" t="s">
        <v>50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41149</v>
      </c>
      <c r="T45" s="36">
        <v>20552</v>
      </c>
      <c r="U45" s="36">
        <v>566599</v>
      </c>
      <c r="V45" s="36"/>
      <c r="W45" s="36"/>
      <c r="X45" s="36"/>
      <c r="Y45" s="36"/>
    </row>
    <row r="46" spans="1:1589" ht="12" customHeight="1" x14ac:dyDescent="0.3">
      <c r="A46" s="14" t="s">
        <v>51</v>
      </c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2"/>
      <c r="N46" s="12"/>
      <c r="O46" s="12"/>
      <c r="P46" s="12">
        <v>74867</v>
      </c>
      <c r="Q46" s="12">
        <v>120000</v>
      </c>
      <c r="R46" s="12">
        <v>120000</v>
      </c>
      <c r="S46" s="12">
        <v>100000</v>
      </c>
      <c r="T46" s="33">
        <v>129534</v>
      </c>
      <c r="U46" s="33">
        <v>125000</v>
      </c>
      <c r="V46" s="33">
        <v>100000</v>
      </c>
      <c r="W46" s="33">
        <v>114596.09</v>
      </c>
      <c r="X46" s="33">
        <v>41787.31</v>
      </c>
      <c r="Y46" s="33">
        <v>40000</v>
      </c>
    </row>
    <row r="47" spans="1:1589" ht="12" customHeight="1" x14ac:dyDescent="0.3">
      <c r="A47" s="27" t="s">
        <v>79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>
        <v>63200</v>
      </c>
      <c r="Y47" s="36"/>
    </row>
    <row r="48" spans="1:1589" ht="12" customHeight="1" x14ac:dyDescent="0.3">
      <c r="A48" s="14" t="s">
        <v>77</v>
      </c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>
        <v>24940</v>
      </c>
      <c r="X48" s="33"/>
      <c r="Y48" s="33"/>
    </row>
    <row r="49" spans="1:1589" ht="12" customHeight="1" x14ac:dyDescent="0.3">
      <c r="A49" s="27" t="s">
        <v>82</v>
      </c>
      <c r="B49" s="35"/>
      <c r="C49" s="35"/>
      <c r="D49" s="35"/>
      <c r="E49" s="35"/>
      <c r="F49" s="35"/>
      <c r="G49" s="35"/>
      <c r="H49" s="35"/>
      <c r="I49" s="35"/>
      <c r="J49" s="35"/>
      <c r="K49" s="36"/>
      <c r="L49" s="3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>
        <v>600000</v>
      </c>
    </row>
    <row r="50" spans="1:1589" s="29" customFormat="1" ht="12" customHeight="1" x14ac:dyDescent="0.3">
      <c r="A50" s="14" t="s">
        <v>76</v>
      </c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>
        <v>96016.07</v>
      </c>
      <c r="X50" s="33">
        <v>204054.96</v>
      </c>
      <c r="Y50" s="33">
        <v>205472</v>
      </c>
    </row>
    <row r="51" spans="1:1589" ht="12" customHeight="1" x14ac:dyDescent="0.3">
      <c r="A51" s="27" t="s">
        <v>73</v>
      </c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35"/>
      <c r="M51" s="36"/>
      <c r="N51" s="36"/>
      <c r="O51" s="36"/>
      <c r="P51" s="36"/>
      <c r="Q51" s="36"/>
      <c r="R51" s="36"/>
      <c r="S51" s="36"/>
      <c r="T51" s="36">
        <v>143476</v>
      </c>
      <c r="U51" s="36">
        <v>50000</v>
      </c>
      <c r="V51" s="36">
        <v>50000</v>
      </c>
      <c r="W51" s="36">
        <v>50000</v>
      </c>
      <c r="X51" s="36">
        <v>232125.85</v>
      </c>
      <c r="Y51" s="36">
        <v>228988.3</v>
      </c>
      <c r="Z51" s="49"/>
      <c r="AA51" s="49"/>
    </row>
    <row r="52" spans="1:1589" s="9" customFormat="1" ht="12" customHeight="1" x14ac:dyDescent="0.3">
      <c r="A52" s="15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1"/>
      <c r="M52" s="12"/>
      <c r="N52" s="12"/>
      <c r="O52" s="12"/>
      <c r="P52" s="12"/>
      <c r="Q52" s="12"/>
      <c r="R52" s="12"/>
      <c r="S52" s="12"/>
      <c r="T52" s="39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  <c r="APJ52" s="6"/>
      <c r="APK52" s="6"/>
      <c r="APL52" s="6"/>
      <c r="APM52" s="6"/>
      <c r="APN52" s="6"/>
      <c r="APO52" s="6"/>
      <c r="APP52" s="6"/>
      <c r="APQ52" s="6"/>
      <c r="APR52" s="6"/>
      <c r="APS52" s="6"/>
      <c r="APT52" s="6"/>
      <c r="APU52" s="6"/>
      <c r="APV52" s="6"/>
      <c r="APW52" s="6"/>
      <c r="APX52" s="6"/>
      <c r="APY52" s="6"/>
      <c r="APZ52" s="6"/>
      <c r="AQA52" s="6"/>
      <c r="AQB52" s="6"/>
      <c r="AQC52" s="6"/>
      <c r="AQD52" s="6"/>
      <c r="AQE52" s="6"/>
      <c r="AQF52" s="6"/>
      <c r="AQG52" s="6"/>
      <c r="AQH52" s="6"/>
      <c r="AQI52" s="6"/>
      <c r="AQJ52" s="6"/>
      <c r="AQK52" s="6"/>
      <c r="AQL52" s="6"/>
      <c r="AQM52" s="6"/>
      <c r="AQN52" s="6"/>
      <c r="AQO52" s="6"/>
      <c r="AQP52" s="6"/>
      <c r="AQQ52" s="6"/>
      <c r="AQR52" s="6"/>
      <c r="AQS52" s="6"/>
      <c r="AQT52" s="6"/>
      <c r="AQU52" s="6"/>
      <c r="AQV52" s="6"/>
      <c r="AQW52" s="6"/>
      <c r="AQX52" s="6"/>
      <c r="AQY52" s="6"/>
      <c r="AQZ52" s="6"/>
      <c r="ARA52" s="6"/>
      <c r="ARB52" s="6"/>
      <c r="ARC52" s="6"/>
      <c r="ARD52" s="6"/>
      <c r="ARE52" s="6"/>
      <c r="ARF52" s="6"/>
      <c r="ARG52" s="6"/>
      <c r="ARH52" s="6"/>
      <c r="ARI52" s="6"/>
      <c r="ARJ52" s="6"/>
      <c r="ARK52" s="6"/>
      <c r="ARL52" s="6"/>
      <c r="ARM52" s="6"/>
      <c r="ARN52" s="6"/>
      <c r="ARO52" s="6"/>
      <c r="ARP52" s="6"/>
      <c r="ARQ52" s="6"/>
      <c r="ARR52" s="6"/>
      <c r="ARS52" s="6"/>
      <c r="ART52" s="6"/>
      <c r="ARU52" s="6"/>
      <c r="ARV52" s="6"/>
      <c r="ARW52" s="6"/>
      <c r="ARX52" s="6"/>
      <c r="ARY52" s="6"/>
      <c r="ARZ52" s="6"/>
      <c r="ASA52" s="6"/>
      <c r="ASB52" s="6"/>
      <c r="ASC52" s="6"/>
      <c r="ASD52" s="6"/>
      <c r="ASE52" s="6"/>
      <c r="ASF52" s="6"/>
      <c r="ASG52" s="6"/>
      <c r="ASH52" s="6"/>
      <c r="ASI52" s="6"/>
      <c r="ASJ52" s="6"/>
      <c r="ASK52" s="6"/>
      <c r="ASL52" s="6"/>
      <c r="ASM52" s="6"/>
      <c r="ASN52" s="6"/>
      <c r="ASO52" s="6"/>
      <c r="ASP52" s="6"/>
      <c r="ASQ52" s="6"/>
      <c r="ASR52" s="6"/>
      <c r="ASS52" s="6"/>
      <c r="AST52" s="6"/>
      <c r="ASU52" s="6"/>
      <c r="ASV52" s="6"/>
      <c r="ASW52" s="6"/>
      <c r="ASX52" s="6"/>
      <c r="ASY52" s="6"/>
      <c r="ASZ52" s="6"/>
      <c r="ATA52" s="6"/>
      <c r="ATB52" s="6"/>
      <c r="ATC52" s="6"/>
      <c r="ATD52" s="6"/>
      <c r="ATE52" s="6"/>
      <c r="ATF52" s="6"/>
      <c r="ATG52" s="6"/>
      <c r="ATH52" s="6"/>
      <c r="ATI52" s="6"/>
      <c r="ATJ52" s="6"/>
      <c r="ATK52" s="6"/>
      <c r="ATL52" s="6"/>
      <c r="ATM52" s="6"/>
      <c r="ATN52" s="6"/>
      <c r="ATO52" s="6"/>
      <c r="ATP52" s="6"/>
      <c r="ATQ52" s="6"/>
      <c r="ATR52" s="6"/>
      <c r="ATS52" s="6"/>
      <c r="ATT52" s="6"/>
      <c r="ATU52" s="6"/>
      <c r="ATV52" s="6"/>
      <c r="ATW52" s="6"/>
      <c r="ATX52" s="6"/>
      <c r="ATY52" s="6"/>
      <c r="ATZ52" s="6"/>
      <c r="AUA52" s="6"/>
      <c r="AUB52" s="6"/>
      <c r="AUC52" s="6"/>
      <c r="AUD52" s="6"/>
      <c r="AUE52" s="6"/>
      <c r="AUF52" s="6"/>
      <c r="AUG52" s="6"/>
      <c r="AUH52" s="6"/>
      <c r="AUI52" s="6"/>
      <c r="AUJ52" s="6"/>
      <c r="AUK52" s="6"/>
      <c r="AUL52" s="6"/>
      <c r="AUM52" s="6"/>
      <c r="AUN52" s="6"/>
      <c r="AUO52" s="6"/>
      <c r="AUP52" s="6"/>
      <c r="AUQ52" s="6"/>
      <c r="AUR52" s="6"/>
      <c r="AUS52" s="6"/>
      <c r="AUT52" s="6"/>
      <c r="AUU52" s="6"/>
      <c r="AUV52" s="6"/>
      <c r="AUW52" s="6"/>
      <c r="AUX52" s="6"/>
      <c r="AUY52" s="6"/>
      <c r="AUZ52" s="6"/>
      <c r="AVA52" s="6"/>
      <c r="AVB52" s="6"/>
      <c r="AVC52" s="6"/>
      <c r="AVD52" s="6"/>
      <c r="AVE52" s="6"/>
      <c r="AVF52" s="6"/>
      <c r="AVG52" s="6"/>
      <c r="AVH52" s="6"/>
      <c r="AVI52" s="6"/>
      <c r="AVJ52" s="6"/>
      <c r="AVK52" s="6"/>
      <c r="AVL52" s="6"/>
      <c r="AVM52" s="6"/>
      <c r="AVN52" s="6"/>
      <c r="AVO52" s="6"/>
      <c r="AVP52" s="6"/>
      <c r="AVQ52" s="6"/>
      <c r="AVR52" s="6"/>
      <c r="AVS52" s="6"/>
      <c r="AVT52" s="6"/>
      <c r="AVU52" s="6"/>
      <c r="AVV52" s="6"/>
      <c r="AVW52" s="6"/>
      <c r="AVX52" s="6"/>
      <c r="AVY52" s="6"/>
      <c r="AVZ52" s="6"/>
      <c r="AWA52" s="6"/>
      <c r="AWB52" s="6"/>
      <c r="AWC52" s="6"/>
      <c r="AWD52" s="6"/>
      <c r="AWE52" s="6"/>
      <c r="AWF52" s="6"/>
      <c r="AWG52" s="6"/>
      <c r="AWH52" s="6"/>
      <c r="AWI52" s="6"/>
      <c r="AWJ52" s="6"/>
      <c r="AWK52" s="6"/>
      <c r="AWL52" s="6"/>
      <c r="AWM52" s="6"/>
      <c r="AWN52" s="6"/>
      <c r="AWO52" s="6"/>
      <c r="AWP52" s="6"/>
      <c r="AWQ52" s="6"/>
      <c r="AWR52" s="6"/>
      <c r="AWS52" s="6"/>
      <c r="AWT52" s="6"/>
      <c r="AWU52" s="6"/>
      <c r="AWV52" s="6"/>
      <c r="AWW52" s="6"/>
      <c r="AWX52" s="6"/>
      <c r="AWY52" s="6"/>
      <c r="AWZ52" s="6"/>
      <c r="AXA52" s="6"/>
      <c r="AXB52" s="6"/>
      <c r="AXC52" s="6"/>
      <c r="AXD52" s="6"/>
      <c r="AXE52" s="6"/>
      <c r="AXF52" s="6"/>
      <c r="AXG52" s="6"/>
      <c r="AXH52" s="6"/>
      <c r="AXI52" s="6"/>
      <c r="AXJ52" s="6"/>
      <c r="AXK52" s="6"/>
      <c r="AXL52" s="6"/>
      <c r="AXM52" s="6"/>
      <c r="AXN52" s="6"/>
      <c r="AXO52" s="6"/>
      <c r="AXP52" s="6"/>
      <c r="AXQ52" s="6"/>
      <c r="AXR52" s="6"/>
      <c r="AXS52" s="6"/>
      <c r="AXT52" s="6"/>
      <c r="AXU52" s="6"/>
      <c r="AXV52" s="6"/>
      <c r="AXW52" s="6"/>
      <c r="AXX52" s="6"/>
      <c r="AXY52" s="6"/>
      <c r="AXZ52" s="6"/>
      <c r="AYA52" s="6"/>
      <c r="AYB52" s="6"/>
      <c r="AYC52" s="6"/>
      <c r="AYD52" s="6"/>
      <c r="AYE52" s="6"/>
      <c r="AYF52" s="6"/>
      <c r="AYG52" s="6"/>
      <c r="AYH52" s="6"/>
      <c r="AYI52" s="6"/>
      <c r="AYJ52" s="6"/>
      <c r="AYK52" s="6"/>
      <c r="AYL52" s="6"/>
      <c r="AYM52" s="6"/>
      <c r="AYN52" s="6"/>
      <c r="AYO52" s="6"/>
      <c r="AYP52" s="6"/>
      <c r="AYQ52" s="6"/>
      <c r="AYR52" s="6"/>
      <c r="AYS52" s="6"/>
      <c r="AYT52" s="6"/>
      <c r="AYU52" s="6"/>
      <c r="AYV52" s="6"/>
      <c r="AYW52" s="6"/>
      <c r="AYX52" s="6"/>
      <c r="AYY52" s="6"/>
      <c r="AYZ52" s="6"/>
      <c r="AZA52" s="6"/>
      <c r="AZB52" s="6"/>
      <c r="AZC52" s="6"/>
      <c r="AZD52" s="6"/>
      <c r="AZE52" s="6"/>
      <c r="AZF52" s="6"/>
      <c r="AZG52" s="6"/>
      <c r="AZH52" s="6"/>
      <c r="AZI52" s="6"/>
      <c r="AZJ52" s="6"/>
      <c r="AZK52" s="6"/>
      <c r="AZL52" s="6"/>
      <c r="AZM52" s="6"/>
      <c r="AZN52" s="6"/>
      <c r="AZO52" s="6"/>
      <c r="AZP52" s="6"/>
      <c r="AZQ52" s="6"/>
      <c r="AZR52" s="6"/>
      <c r="AZS52" s="6"/>
      <c r="AZT52" s="6"/>
      <c r="AZU52" s="6"/>
      <c r="AZV52" s="6"/>
      <c r="AZW52" s="6"/>
      <c r="AZX52" s="6"/>
      <c r="AZY52" s="6"/>
      <c r="AZZ52" s="6"/>
      <c r="BAA52" s="6"/>
      <c r="BAB52" s="6"/>
      <c r="BAC52" s="6"/>
      <c r="BAD52" s="6"/>
      <c r="BAE52" s="6"/>
      <c r="BAF52" s="6"/>
      <c r="BAG52" s="6"/>
      <c r="BAH52" s="6"/>
      <c r="BAI52" s="6"/>
      <c r="BAJ52" s="6"/>
      <c r="BAK52" s="6"/>
      <c r="BAL52" s="6"/>
      <c r="BAM52" s="6"/>
      <c r="BAN52" s="6"/>
      <c r="BAO52" s="6"/>
      <c r="BAP52" s="6"/>
      <c r="BAQ52" s="6"/>
      <c r="BAR52" s="6"/>
      <c r="BAS52" s="6"/>
      <c r="BAT52" s="6"/>
      <c r="BAU52" s="6"/>
      <c r="BAV52" s="6"/>
      <c r="BAW52" s="6"/>
      <c r="BAX52" s="6"/>
      <c r="BAY52" s="6"/>
      <c r="BAZ52" s="6"/>
      <c r="BBA52" s="6"/>
      <c r="BBB52" s="6"/>
      <c r="BBC52" s="6"/>
      <c r="BBD52" s="6"/>
      <c r="BBE52" s="6"/>
      <c r="BBF52" s="6"/>
      <c r="BBG52" s="6"/>
      <c r="BBH52" s="6"/>
      <c r="BBI52" s="6"/>
      <c r="BBJ52" s="6"/>
      <c r="BBK52" s="6"/>
      <c r="BBL52" s="6"/>
      <c r="BBM52" s="6"/>
      <c r="BBN52" s="6"/>
      <c r="BBO52" s="6"/>
      <c r="BBP52" s="6"/>
      <c r="BBQ52" s="6"/>
      <c r="BBR52" s="6"/>
      <c r="BBS52" s="6"/>
      <c r="BBT52" s="6"/>
      <c r="BBU52" s="6"/>
      <c r="BBV52" s="6"/>
      <c r="BBW52" s="6"/>
      <c r="BBX52" s="6"/>
      <c r="BBY52" s="6"/>
      <c r="BBZ52" s="6"/>
      <c r="BCA52" s="6"/>
      <c r="BCB52" s="6"/>
      <c r="BCC52" s="6"/>
      <c r="BCD52" s="6"/>
      <c r="BCE52" s="6"/>
      <c r="BCF52" s="6"/>
      <c r="BCG52" s="6"/>
      <c r="BCH52" s="6"/>
      <c r="BCI52" s="6"/>
      <c r="BCJ52" s="6"/>
      <c r="BCK52" s="6"/>
      <c r="BCL52" s="6"/>
      <c r="BCM52" s="6"/>
      <c r="BCN52" s="6"/>
      <c r="BCO52" s="6"/>
      <c r="BCP52" s="6"/>
      <c r="BCQ52" s="6"/>
      <c r="BCR52" s="6"/>
      <c r="BCS52" s="6"/>
      <c r="BCT52" s="6"/>
      <c r="BCU52" s="6"/>
      <c r="BCV52" s="6"/>
      <c r="BCW52" s="6"/>
      <c r="BCX52" s="6"/>
      <c r="BCY52" s="6"/>
      <c r="BCZ52" s="6"/>
      <c r="BDA52" s="6"/>
      <c r="BDB52" s="6"/>
      <c r="BDC52" s="6"/>
      <c r="BDD52" s="6"/>
      <c r="BDE52" s="6"/>
      <c r="BDF52" s="6"/>
      <c r="BDG52" s="6"/>
      <c r="BDH52" s="6"/>
      <c r="BDI52" s="6"/>
      <c r="BDJ52" s="6"/>
      <c r="BDK52" s="6"/>
      <c r="BDL52" s="6"/>
      <c r="BDM52" s="6"/>
      <c r="BDN52" s="6"/>
      <c r="BDO52" s="6"/>
      <c r="BDP52" s="6"/>
      <c r="BDQ52" s="6"/>
      <c r="BDR52" s="6"/>
      <c r="BDS52" s="6"/>
      <c r="BDT52" s="6"/>
      <c r="BDU52" s="6"/>
      <c r="BDV52" s="6"/>
      <c r="BDW52" s="6"/>
      <c r="BDX52" s="6"/>
      <c r="BDY52" s="6"/>
      <c r="BDZ52" s="6"/>
      <c r="BEA52" s="6"/>
      <c r="BEB52" s="6"/>
      <c r="BEC52" s="6"/>
      <c r="BED52" s="6"/>
      <c r="BEE52" s="6"/>
      <c r="BEF52" s="6"/>
      <c r="BEG52" s="6"/>
      <c r="BEH52" s="6"/>
      <c r="BEI52" s="6"/>
      <c r="BEJ52" s="6"/>
      <c r="BEK52" s="6"/>
      <c r="BEL52" s="6"/>
      <c r="BEM52" s="6"/>
      <c r="BEN52" s="6"/>
      <c r="BEO52" s="6"/>
      <c r="BEP52" s="6"/>
      <c r="BEQ52" s="6"/>
      <c r="BER52" s="6"/>
      <c r="BES52" s="6"/>
      <c r="BET52" s="6"/>
      <c r="BEU52" s="6"/>
      <c r="BEV52" s="6"/>
      <c r="BEW52" s="6"/>
      <c r="BEX52" s="6"/>
      <c r="BEY52" s="6"/>
      <c r="BEZ52" s="6"/>
      <c r="BFA52" s="6"/>
      <c r="BFB52" s="6"/>
      <c r="BFC52" s="6"/>
      <c r="BFD52" s="6"/>
      <c r="BFE52" s="6"/>
      <c r="BFF52" s="6"/>
      <c r="BFG52" s="6"/>
      <c r="BFH52" s="6"/>
      <c r="BFI52" s="6"/>
      <c r="BFJ52" s="6"/>
      <c r="BFK52" s="6"/>
      <c r="BFL52" s="6"/>
      <c r="BFM52" s="6"/>
      <c r="BFN52" s="6"/>
      <c r="BFO52" s="6"/>
      <c r="BFP52" s="6"/>
      <c r="BFQ52" s="6"/>
      <c r="BFR52" s="6"/>
      <c r="BFS52" s="6"/>
      <c r="BFT52" s="6"/>
      <c r="BFU52" s="6"/>
      <c r="BFV52" s="6"/>
      <c r="BFW52" s="6"/>
      <c r="BFX52" s="6"/>
      <c r="BFY52" s="6"/>
      <c r="BFZ52" s="6"/>
      <c r="BGA52" s="6"/>
      <c r="BGB52" s="6"/>
      <c r="BGC52" s="6"/>
      <c r="BGD52" s="6"/>
      <c r="BGE52" s="6"/>
      <c r="BGF52" s="6"/>
      <c r="BGG52" s="6"/>
      <c r="BGH52" s="6"/>
      <c r="BGI52" s="6"/>
      <c r="BGJ52" s="6"/>
      <c r="BGK52" s="6"/>
      <c r="BGL52" s="6"/>
      <c r="BGM52" s="6"/>
      <c r="BGN52" s="6"/>
      <c r="BGO52" s="6"/>
      <c r="BGP52" s="6"/>
      <c r="BGQ52" s="6"/>
      <c r="BGR52" s="6"/>
      <c r="BGS52" s="6"/>
      <c r="BGT52" s="6"/>
      <c r="BGU52" s="6"/>
      <c r="BGV52" s="6"/>
      <c r="BGW52" s="6"/>
      <c r="BGX52" s="6"/>
      <c r="BGY52" s="6"/>
      <c r="BGZ52" s="6"/>
      <c r="BHA52" s="6"/>
      <c r="BHB52" s="6"/>
      <c r="BHC52" s="6"/>
      <c r="BHD52" s="6"/>
      <c r="BHE52" s="6"/>
      <c r="BHF52" s="6"/>
      <c r="BHG52" s="6"/>
      <c r="BHH52" s="6"/>
      <c r="BHI52" s="6"/>
      <c r="BHJ52" s="6"/>
      <c r="BHK52" s="6"/>
      <c r="BHL52" s="6"/>
      <c r="BHM52" s="6"/>
      <c r="BHN52" s="6"/>
      <c r="BHO52" s="6"/>
      <c r="BHP52" s="6"/>
      <c r="BHQ52" s="6"/>
      <c r="BHR52" s="6"/>
      <c r="BHS52" s="6"/>
      <c r="BHT52" s="6"/>
      <c r="BHU52" s="6"/>
      <c r="BHV52" s="6"/>
      <c r="BHW52" s="6"/>
      <c r="BHX52" s="6"/>
      <c r="BHY52" s="6"/>
      <c r="BHZ52" s="6"/>
      <c r="BIA52" s="6"/>
      <c r="BIB52" s="6"/>
      <c r="BIC52" s="6"/>
    </row>
    <row r="53" spans="1:1589" ht="12" customHeight="1" x14ac:dyDescent="0.3">
      <c r="A53" s="21" t="s">
        <v>83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>
        <v>831969</v>
      </c>
      <c r="R53" s="22">
        <v>662599</v>
      </c>
      <c r="S53" s="22">
        <v>1585042.78</v>
      </c>
      <c r="T53" s="34">
        <v>1947004.56</v>
      </c>
      <c r="U53" s="34">
        <v>2503653</v>
      </c>
      <c r="V53" s="34">
        <v>2682874</v>
      </c>
      <c r="W53" s="34">
        <v>1895456</v>
      </c>
      <c r="X53" s="34">
        <v>1551369</v>
      </c>
      <c r="Y53" s="34">
        <v>1433308.15</v>
      </c>
    </row>
    <row r="54" spans="1:1589" ht="12" customHeight="1" x14ac:dyDescent="0.3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1"/>
      <c r="M54" s="12"/>
      <c r="N54" s="12"/>
      <c r="O54" s="12"/>
      <c r="P54" s="12"/>
      <c r="Q54" s="12"/>
      <c r="R54" s="12"/>
      <c r="S54" s="12"/>
      <c r="T54" s="33"/>
      <c r="U54" s="46"/>
      <c r="V54" s="46"/>
      <c r="W54" s="46"/>
      <c r="X54" s="46"/>
      <c r="Y54" s="46"/>
    </row>
    <row r="55" spans="1:1589" ht="12" customHeight="1" x14ac:dyDescent="0.3">
      <c r="A55" s="21" t="s">
        <v>19</v>
      </c>
      <c r="B55" s="22">
        <v>53422045</v>
      </c>
      <c r="C55" s="22">
        <v>57647942</v>
      </c>
      <c r="D55" s="22">
        <v>57235759</v>
      </c>
      <c r="E55" s="22">
        <v>55502114</v>
      </c>
      <c r="F55" s="22">
        <v>61482369.000000007</v>
      </c>
      <c r="G55" s="22">
        <v>61958015</v>
      </c>
      <c r="H55" s="22">
        <v>51902720.799999997</v>
      </c>
      <c r="I55" s="22">
        <v>53347417</v>
      </c>
      <c r="J55" s="22">
        <v>52399396</v>
      </c>
      <c r="K55" s="22">
        <v>50023062</v>
      </c>
      <c r="L55" s="22">
        <v>50601864</v>
      </c>
      <c r="M55" s="22">
        <v>55223365</v>
      </c>
      <c r="N55" s="22">
        <v>55754146.679999992</v>
      </c>
      <c r="O55" s="22">
        <v>59605029.219999999</v>
      </c>
      <c r="P55" s="22">
        <v>53680965.139999993</v>
      </c>
      <c r="Q55" s="22"/>
      <c r="R55" s="22"/>
      <c r="S55" s="22"/>
      <c r="T55" s="34"/>
      <c r="U55" s="45"/>
      <c r="V55" s="45"/>
      <c r="W55" s="45"/>
      <c r="X55" s="45"/>
      <c r="Y55" s="45"/>
    </row>
    <row r="56" spans="1:1589" ht="12" customHeight="1" x14ac:dyDescent="0.3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2"/>
      <c r="U56" s="43"/>
      <c r="V56" s="43"/>
      <c r="W56" s="43"/>
      <c r="X56" s="43"/>
      <c r="Y56" s="43"/>
    </row>
    <row r="57" spans="1:1589" ht="12" customHeight="1" x14ac:dyDescent="0.3">
      <c r="A57" s="21" t="s">
        <v>60</v>
      </c>
      <c r="B57" s="22">
        <v>6000000</v>
      </c>
      <c r="C57" s="22">
        <v>1873084</v>
      </c>
      <c r="D57" s="22">
        <v>2746483</v>
      </c>
      <c r="E57" s="22">
        <v>3296362</v>
      </c>
      <c r="F57" s="22">
        <v>2586065</v>
      </c>
      <c r="G57" s="22">
        <v>1182059</v>
      </c>
      <c r="H57" s="22">
        <v>1296533</v>
      </c>
      <c r="I57" s="22">
        <v>2300000</v>
      </c>
      <c r="J57" s="22">
        <v>2283705</v>
      </c>
      <c r="K57" s="22">
        <v>2500000</v>
      </c>
      <c r="L57" s="22">
        <v>2617000</v>
      </c>
      <c r="M57" s="22">
        <v>2861690</v>
      </c>
      <c r="N57" s="22">
        <v>2807111.93</v>
      </c>
      <c r="O57" s="22">
        <v>2993470.04</v>
      </c>
      <c r="P57" s="22">
        <v>3040000</v>
      </c>
      <c r="Q57" s="22"/>
      <c r="R57" s="22"/>
      <c r="S57" s="22"/>
      <c r="T57" s="34"/>
      <c r="U57" s="45"/>
      <c r="V57" s="45"/>
      <c r="W57" s="45"/>
      <c r="X57" s="45"/>
      <c r="Y57" s="45"/>
    </row>
    <row r="58" spans="1:1589" ht="12" customHeight="1" x14ac:dyDescent="0.3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32"/>
      <c r="U58" s="43"/>
      <c r="V58" s="43"/>
      <c r="W58" s="43"/>
      <c r="X58" s="43"/>
      <c r="Y58" s="43"/>
    </row>
    <row r="59" spans="1:1589" ht="12" customHeight="1" x14ac:dyDescent="0.3">
      <c r="A59" s="21" t="s">
        <v>20</v>
      </c>
      <c r="B59" s="22">
        <v>59422045</v>
      </c>
      <c r="C59" s="22">
        <v>59521026</v>
      </c>
      <c r="D59" s="22">
        <v>59982242</v>
      </c>
      <c r="E59" s="22">
        <v>58798476</v>
      </c>
      <c r="F59" s="22">
        <v>64974645.150000006</v>
      </c>
      <c r="G59" s="22">
        <v>63140074</v>
      </c>
      <c r="H59" s="22">
        <v>53199253.799999997</v>
      </c>
      <c r="I59" s="22">
        <v>55647417</v>
      </c>
      <c r="J59" s="22">
        <v>54683101</v>
      </c>
      <c r="K59" s="22">
        <v>52523062</v>
      </c>
      <c r="L59" s="22">
        <v>53218864</v>
      </c>
      <c r="M59" s="22">
        <v>58085055</v>
      </c>
      <c r="N59" s="22">
        <v>58561258.609999992</v>
      </c>
      <c r="O59" s="22">
        <v>62598499.259999998</v>
      </c>
      <c r="P59" s="22">
        <v>56720965.139999993</v>
      </c>
      <c r="Q59" s="22">
        <v>59670414</v>
      </c>
      <c r="R59" s="22">
        <v>61106003</v>
      </c>
      <c r="S59" s="22">
        <f t="shared" ref="S59:X59" si="6">S53+S41+S30+S19+S12+S5</f>
        <v>62236519.780000001</v>
      </c>
      <c r="T59" s="34">
        <f t="shared" si="6"/>
        <v>63743781.560000002</v>
      </c>
      <c r="U59" s="34">
        <f t="shared" si="6"/>
        <v>65624088</v>
      </c>
      <c r="V59" s="34">
        <f t="shared" si="6"/>
        <v>64499565.880000003</v>
      </c>
      <c r="W59" s="34">
        <f t="shared" si="6"/>
        <v>64006009.459999993</v>
      </c>
      <c r="X59" s="34">
        <f t="shared" si="6"/>
        <v>64462689.060000002</v>
      </c>
      <c r="Y59" s="34">
        <f t="shared" ref="Y59" si="7">Y53+Y41+Y30+Y19+Y12+Y5</f>
        <v>64609845</v>
      </c>
    </row>
    <row r="61" spans="1:1589" x14ac:dyDescent="0.3">
      <c r="A61" s="16" t="s">
        <v>34</v>
      </c>
    </row>
    <row r="62" spans="1:1589" x14ac:dyDescent="0.3">
      <c r="A62" s="17" t="s">
        <v>40</v>
      </c>
    </row>
    <row r="63" spans="1:1589" x14ac:dyDescent="0.3">
      <c r="A63" s="17" t="s">
        <v>44</v>
      </c>
    </row>
    <row r="64" spans="1:1589" x14ac:dyDescent="0.3">
      <c r="A64" s="17" t="s">
        <v>43</v>
      </c>
    </row>
    <row r="65" spans="1:1" x14ac:dyDescent="0.3">
      <c r="A65" s="17" t="s">
        <v>64</v>
      </c>
    </row>
    <row r="66" spans="1:1" x14ac:dyDescent="0.3">
      <c r="A66" s="16" t="s">
        <v>65</v>
      </c>
    </row>
    <row r="67" spans="1:1" x14ac:dyDescent="0.3">
      <c r="A67" s="18" t="s">
        <v>52</v>
      </c>
    </row>
    <row r="68" spans="1:1" x14ac:dyDescent="0.3">
      <c r="A68" s="18"/>
    </row>
    <row r="70" spans="1:1" x14ac:dyDescent="0.3">
      <c r="A70" s="16" t="s">
        <v>3</v>
      </c>
    </row>
  </sheetData>
  <mergeCells count="1">
    <mergeCell ref="A2:A3"/>
  </mergeCells>
  <pageMargins left="0.7" right="0.7" top="0.78740157499999996" bottom="0.78740157499999996" header="0.3" footer="0.3"/>
  <pageSetup paperSize="9" scale="67" orientation="portrait" r:id="rId1"/>
  <colBreaks count="1" manualBreakCount="1">
    <brk id="10" max="6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d"/>
    <f:field ref="objsubject" par="" edit="true" text=""/>
    <f:field ref="objcreatedby" par="" text="Bühlmann, Monique, BLW"/>
    <f:field ref="objcreatedat" par="" text="26.12.2018 11:41:14"/>
    <f:field ref="objchangedby" par="" text="Bühlmann, Monique, BLW"/>
    <f:field ref="objmodifiedat" par="" text="26.12.2018 11:42:05"/>
    <f:field ref="doc_FSCFOLIO_1_1001_FieldDocumentNumber" par="" text=""/>
    <f:field ref="doc_FSCFOLIO_1_1001_FieldSubject" par="" edit="true" text=""/>
    <f:field ref="FSCFOLIO_1_1001_FieldCurrentUser" par="" text="BLW Paolo Degiorgi"/>
    <f:field ref="CCAPRECONFIG_15_1001_Objektname" par="" edit="true" text="2_ausgaben_qualitaets-und_absatzfoerderung_1999-2018_datenreihe_d"/>
    <f:field ref="CHPRECONFIG_1_1001_Objektname" par="" edit="true" text="2_ausgaben_qualitaets-und_absatzfoerderung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709BC59-E753-4678-8DC0-283BC40E8108}"/>
</file>

<file path=customXml/itemProps3.xml><?xml version="1.0" encoding="utf-8"?>
<ds:datastoreItem xmlns:ds="http://schemas.openxmlformats.org/officeDocument/2006/customXml" ds:itemID="{D4C10693-18A3-4263-8A09-C88C0A2A77F6}"/>
</file>

<file path=customXml/itemProps4.xml><?xml version="1.0" encoding="utf-8"?>
<ds:datastoreItem xmlns:ds="http://schemas.openxmlformats.org/officeDocument/2006/customXml" ds:itemID="{0668BF6E-2F6F-4F47-BC98-9AE9687CCA6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Martina De Paola BLW</cp:lastModifiedBy>
  <cp:lastPrinted>2015-09-09T08:35:24Z</cp:lastPrinted>
  <dcterms:created xsi:type="dcterms:W3CDTF">2011-09-15T10:17:54Z</dcterms:created>
  <dcterms:modified xsi:type="dcterms:W3CDTF">2023-06-29T11:35:32Z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2018-12-26T11:41:14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2_ausgaben_qualitaets-und_absatzfoerderung_1999-2018_datenreihe_d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*COO.2101.101.7.1381656*</vt:lpwstr>
  </property>
  <property fmtid="{D5CDD505-2E9C-101B-9397-08002B2CF9AE}" pid="78" name="FSC#COOELAK@1.1001:RefBarCode">
    <vt:lpwstr>*COO.2101.101.2.1381594*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paolo.degiorgi@blw.admin.ch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COO.2101.101.7.1381656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