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3.xml" ContentType="application/vnd.openxmlformats-officedocument.spreadsheetml.worksheet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customProperty21.bin" ContentType="application/vnd.openxmlformats-officedocument.spreadsheetml.customProperty"/>
  <Override PartName="/xl/customProperty22.bin" ContentType="application/vnd.openxmlformats-officedocument.spreadsheetml.customProperty"/>
  <Override PartName="/xl/customProperty23.bin" ContentType="application/vnd.openxmlformats-officedocument.spreadsheetml.customProperty"/>
  <Override PartName="/xl/customProperty24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80728639\AppData\Local\rubicon\Acta Nova Client\Data\589946433\"/>
    </mc:Choice>
  </mc:AlternateContent>
  <xr:revisionPtr revIDLastSave="0" documentId="13_ncr:1_{DF76E23D-B488-495E-8999-2FC0815AD1A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3" sheetId="12344" r:id="rId1"/>
    <sheet name="2022" sheetId="12343" r:id="rId2"/>
    <sheet name="2021" sheetId="12342" r:id="rId3"/>
    <sheet name="2020" sheetId="12340" r:id="rId4"/>
    <sheet name="2019" sheetId="12339" r:id="rId5"/>
    <sheet name="2018" sheetId="12337" r:id="rId6"/>
    <sheet name="2017" sheetId="12336" r:id="rId7"/>
    <sheet name="2016" sheetId="12335" r:id="rId8"/>
    <sheet name="2015" sheetId="12334" r:id="rId9"/>
    <sheet name="2014" sheetId="12333" r:id="rId10"/>
    <sheet name="2013" sheetId="12332" r:id="rId11"/>
    <sheet name="2012" sheetId="12331" r:id="rId12"/>
    <sheet name="2011" sheetId="12330" r:id="rId13"/>
    <sheet name="2010" sheetId="12329" r:id="rId14"/>
    <sheet name="2009" sheetId="12318" r:id="rId15"/>
    <sheet name="2008" sheetId="12320" r:id="rId16"/>
    <sheet name="2007" sheetId="12322" r:id="rId17"/>
    <sheet name="2006" sheetId="12323" r:id="rId18"/>
    <sheet name="2005" sheetId="12324" r:id="rId19"/>
    <sheet name="2004" sheetId="12325" r:id="rId20"/>
    <sheet name="2003" sheetId="12326" r:id="rId21"/>
    <sheet name="2002" sheetId="12327" r:id="rId22"/>
    <sheet name="2001" sheetId="12328" r:id="rId23"/>
    <sheet name="2000" sheetId="12321" r:id="rId2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2342" l="1"/>
  <c r="D11" i="12340" l="1"/>
  <c r="E11" i="12340" s="1"/>
  <c r="D10" i="12340"/>
  <c r="E10" i="12340" s="1"/>
  <c r="D9" i="12340"/>
  <c r="E9" i="12340" s="1"/>
  <c r="D8" i="12340"/>
  <c r="E8" i="12340" s="1"/>
  <c r="E12" i="12340"/>
  <c r="D6" i="12340"/>
  <c r="E3" i="12340"/>
  <c r="C6" i="12340"/>
  <c r="E6" i="12340" s="1"/>
  <c r="C5" i="12340"/>
  <c r="E5" i="12340" s="1"/>
  <c r="D7" i="12340"/>
  <c r="D5" i="12340"/>
  <c r="C7" i="12340"/>
  <c r="D4" i="12340"/>
  <c r="D3" i="12340"/>
  <c r="E7" i="12340" l="1"/>
  <c r="D13" i="12340" l="1"/>
  <c r="C8" i="12321" l="1"/>
  <c r="D8" i="12321"/>
  <c r="C14" i="12321"/>
  <c r="C16" i="12321" s="1"/>
  <c r="D14" i="12321"/>
  <c r="D16" i="12321" s="1"/>
  <c r="E4" i="12328"/>
  <c r="E5" i="12328"/>
  <c r="E6" i="12328"/>
  <c r="E7" i="12328"/>
  <c r="C8" i="12328"/>
  <c r="E8" i="12328" s="1"/>
  <c r="D8" i="12328"/>
  <c r="D16" i="12328" s="1"/>
  <c r="E10" i="12328"/>
  <c r="E11" i="12328"/>
  <c r="E12" i="12328"/>
  <c r="E13" i="12328"/>
  <c r="E14" i="12328"/>
  <c r="C16" i="12328"/>
  <c r="E4" i="12327"/>
  <c r="E5" i="12327"/>
  <c r="E6" i="12327"/>
  <c r="E7" i="12327"/>
  <c r="C8" i="12327"/>
  <c r="D8" i="12327"/>
  <c r="E8" i="12327"/>
  <c r="E10" i="12327"/>
  <c r="E11" i="12327"/>
  <c r="E12" i="12327"/>
  <c r="E13" i="12327"/>
  <c r="C14" i="12327"/>
  <c r="E14" i="12327" s="1"/>
  <c r="D14" i="12327"/>
  <c r="D16" i="12327"/>
  <c r="E4" i="12326"/>
  <c r="E5" i="12326"/>
  <c r="E6" i="12326"/>
  <c r="E7" i="12326"/>
  <c r="C8" i="12326"/>
  <c r="C16" i="12326" s="1"/>
  <c r="D8" i="12326"/>
  <c r="E10" i="12326"/>
  <c r="E11" i="12326"/>
  <c r="E12" i="12326"/>
  <c r="E13" i="12326"/>
  <c r="C14" i="12326"/>
  <c r="D14" i="12326"/>
  <c r="E14" i="12326"/>
  <c r="E4" i="12325"/>
  <c r="E5" i="12325"/>
  <c r="E6" i="12325"/>
  <c r="E7" i="12325"/>
  <c r="C8" i="12325"/>
  <c r="D8" i="12325"/>
  <c r="E10" i="12325"/>
  <c r="E11" i="12325"/>
  <c r="E12" i="12325"/>
  <c r="E13" i="12325"/>
  <c r="C14" i="12325"/>
  <c r="D14" i="12325"/>
  <c r="E4" i="12324"/>
  <c r="E5" i="12324"/>
  <c r="E6" i="12324"/>
  <c r="E7" i="12324"/>
  <c r="C8" i="12324"/>
  <c r="D8" i="12324"/>
  <c r="E10" i="12324"/>
  <c r="E11" i="12324"/>
  <c r="E12" i="12324"/>
  <c r="E13" i="12324"/>
  <c r="C14" i="12324"/>
  <c r="D14" i="12324"/>
  <c r="E4" i="12323"/>
  <c r="E5" i="12323"/>
  <c r="E6" i="12323"/>
  <c r="E7" i="12323"/>
  <c r="C8" i="12323"/>
  <c r="E8" i="12323" s="1"/>
  <c r="D8" i="12323"/>
  <c r="E10" i="12323"/>
  <c r="E11" i="12323"/>
  <c r="E12" i="12323"/>
  <c r="E13" i="12323"/>
  <c r="C14" i="12323"/>
  <c r="D14" i="12323"/>
  <c r="E4" i="12322"/>
  <c r="E5" i="12322"/>
  <c r="E6" i="12322"/>
  <c r="E7" i="12322"/>
  <c r="C8" i="12322"/>
  <c r="D8" i="12322"/>
  <c r="E10" i="12322"/>
  <c r="E11" i="12322"/>
  <c r="E12" i="12322"/>
  <c r="E13" i="12322"/>
  <c r="C14" i="12322"/>
  <c r="C16" i="12322" s="1"/>
  <c r="D14" i="12322"/>
  <c r="E4" i="12320"/>
  <c r="E5" i="12320"/>
  <c r="E6" i="12320"/>
  <c r="E7" i="12320"/>
  <c r="C8" i="12320"/>
  <c r="D8" i="12320"/>
  <c r="E10" i="12320"/>
  <c r="E11" i="12320"/>
  <c r="E12" i="12320"/>
  <c r="E13" i="12320"/>
  <c r="C14" i="12320"/>
  <c r="D14" i="12320"/>
  <c r="D16" i="12320" s="1"/>
  <c r="E4" i="12318"/>
  <c r="E5" i="12318"/>
  <c r="E6" i="12318"/>
  <c r="E7" i="12318"/>
  <c r="C8" i="12318"/>
  <c r="D8" i="12318"/>
  <c r="E10" i="12318"/>
  <c r="E11" i="12318"/>
  <c r="E12" i="12318"/>
  <c r="E13" i="12318"/>
  <c r="C14" i="12318"/>
  <c r="D14" i="12318"/>
  <c r="E4" i="12329"/>
  <c r="E5" i="12329"/>
  <c r="E6" i="12329"/>
  <c r="E7" i="12329"/>
  <c r="E10" i="12329"/>
  <c r="E11" i="12329"/>
  <c r="E12" i="12329"/>
  <c r="E13" i="12329"/>
  <c r="E4" i="12330"/>
  <c r="E5" i="12330"/>
  <c r="E6" i="12330"/>
  <c r="E7" i="12330"/>
  <c r="C8" i="12330"/>
  <c r="D8" i="12330"/>
  <c r="E10" i="12330"/>
  <c r="E11" i="12330"/>
  <c r="E12" i="12330"/>
  <c r="E13" i="12330"/>
  <c r="C14" i="12330"/>
  <c r="D14" i="12330"/>
  <c r="E14" i="12330" s="1"/>
  <c r="C16" i="12318" l="1"/>
  <c r="E14" i="12320"/>
  <c r="D16" i="12318"/>
  <c r="D16" i="12324"/>
  <c r="C16" i="12323"/>
  <c r="E16" i="12323" s="1"/>
  <c r="C16" i="12330"/>
  <c r="E8" i="12318"/>
  <c r="E14" i="12324"/>
  <c r="E8" i="12329"/>
  <c r="E14" i="12318"/>
  <c r="D16" i="12323"/>
  <c r="E14" i="12329"/>
  <c r="C16" i="12320"/>
  <c r="E16" i="12320" s="1"/>
  <c r="E8" i="12322"/>
  <c r="E8" i="12324"/>
  <c r="E8" i="12325"/>
  <c r="C16" i="12327"/>
  <c r="E16" i="12327" s="1"/>
  <c r="E16" i="12328"/>
  <c r="E14" i="12322"/>
  <c r="E14" i="12325"/>
  <c r="E8" i="12326"/>
  <c r="D16" i="12330"/>
  <c r="E14" i="12323"/>
  <c r="C16" i="12324"/>
  <c r="E16" i="12324" s="1"/>
  <c r="D16" i="12325"/>
  <c r="E8" i="12330"/>
  <c r="E16" i="12330" s="1"/>
  <c r="D16" i="12322"/>
  <c r="E16" i="12322" s="1"/>
  <c r="C16" i="12325"/>
  <c r="D16" i="12326"/>
  <c r="E16" i="12326" s="1"/>
  <c r="E16" i="12318" l="1"/>
  <c r="E16" i="12329"/>
  <c r="E16" i="12325"/>
</calcChain>
</file>

<file path=xl/sharedStrings.xml><?xml version="1.0" encoding="utf-8"?>
<sst xmlns="http://schemas.openxmlformats.org/spreadsheetml/2006/main" count="611" uniqueCount="76">
  <si>
    <t>Total</t>
  </si>
  <si>
    <t>Quelle: BFS</t>
  </si>
  <si>
    <t>Kategorie</t>
  </si>
  <si>
    <t>Vollzeitbeschäftigte</t>
  </si>
  <si>
    <t>Teilzeitbeschäftigte</t>
  </si>
  <si>
    <t>Betriebsleiter</t>
  </si>
  <si>
    <t>Männer</t>
  </si>
  <si>
    <t>Frauen</t>
  </si>
  <si>
    <t>Andere Familieneigene</t>
  </si>
  <si>
    <t>Familieneigene</t>
  </si>
  <si>
    <t>total</t>
  </si>
  <si>
    <t>Familienfremde Schweizer/innen</t>
  </si>
  <si>
    <t>Ausländer/innen</t>
  </si>
  <si>
    <t>Familienfremde</t>
  </si>
  <si>
    <t>Beschäftigte</t>
  </si>
  <si>
    <t>Beschäftigte in der Landwirtschaft 2009</t>
  </si>
  <si>
    <t>Beschäftigte in der Landwirtschaft 2008</t>
  </si>
  <si>
    <t>Beschäftigte in der Landwirtschaft 2000</t>
  </si>
  <si>
    <t>Beschäftigte in der Landwirtschaft 2006</t>
  </si>
  <si>
    <t>Beschäftigte in der Landwirtschaft 2007</t>
  </si>
  <si>
    <t>Beschäftigte in der Landwirtschaft 2005</t>
  </si>
  <si>
    <t>Beschäftigte in der Landwirtschaft 2004</t>
  </si>
  <si>
    <t>Beschäftigte in der Landwirtschaft 2003</t>
  </si>
  <si>
    <t>Beschäftigte in der Landwirtschaft 2002</t>
  </si>
  <si>
    <t>Beschäftigte in der Landwirtschaft 2001</t>
  </si>
  <si>
    <t>Beschäftigte in der Landwirtschaft 2010</t>
  </si>
  <si>
    <t>Beschäftigte in der Landwirtschaft 2011</t>
  </si>
  <si>
    <t>Beschäftigte in der Landwirtschaft 2012</t>
  </si>
  <si>
    <t>Beschäftigte in der Landwirtschaft 2013</t>
  </si>
  <si>
    <t>Beschäftigte in der Landwirtschaft 2014</t>
  </si>
  <si>
    <t>Beschäftigte in der Landwirtschaft 2015</t>
  </si>
  <si>
    <t>Beschäftigte in der Landwirtschaft 2016</t>
  </si>
  <si>
    <t>Beschäftigte in der Landwirtschaft 2017</t>
  </si>
  <si>
    <t>Beschäftigte in der Landwirtschaft 2018</t>
  </si>
  <si>
    <t>Beschäftigte in der Landwirtschaft 2019</t>
  </si>
  <si>
    <t>Teilzeitbeschäftigte (unter 75%)</t>
  </si>
  <si>
    <t>Vollzeitbeschäftigte (ab 75%)</t>
  </si>
  <si>
    <t>66 333</t>
  </si>
  <si>
    <t>Beschäftigte in der Landwirtschaft 2020</t>
  </si>
  <si>
    <t>Beschäftigte in der Landwirtschaft 2021</t>
  </si>
  <si>
    <t>Beschäftigte in der Landwirtschaft 2022</t>
  </si>
  <si>
    <t>Zusammenzug aus Tabellenanhang machen (völlig gaga)</t>
  </si>
  <si>
    <t>Beschäftigte in der Landwirtschaft 2023</t>
  </si>
  <si>
    <t>29 710</t>
  </si>
  <si>
    <t>14 530</t>
  </si>
  <si>
    <t>44 240</t>
  </si>
  <si>
    <t>1 435</t>
  </si>
  <si>
    <t>20 44</t>
  </si>
  <si>
    <t>3 479</t>
  </si>
  <si>
    <t>7 078</t>
  </si>
  <si>
    <t>17 737</t>
  </si>
  <si>
    <t>24 815</t>
  </si>
  <si>
    <t>6 637</t>
  </si>
  <si>
    <t>31 629</t>
  </si>
  <si>
    <t>38 266</t>
  </si>
  <si>
    <t>44 860</t>
  </si>
  <si>
    <t>65 940</t>
  </si>
  <si>
    <t>110 800</t>
  </si>
  <si>
    <t>8 229</t>
  </si>
  <si>
    <t>4 307</t>
  </si>
  <si>
    <t>12 536</t>
  </si>
  <si>
    <t>2 149</t>
  </si>
  <si>
    <t>4 567</t>
  </si>
  <si>
    <t>6 716</t>
  </si>
  <si>
    <t>7 724</t>
  </si>
  <si>
    <t>4 833</t>
  </si>
  <si>
    <t>12 557</t>
  </si>
  <si>
    <t>2 851</t>
  </si>
  <si>
    <t>3 420</t>
  </si>
  <si>
    <t>6 271</t>
  </si>
  <si>
    <t>20 953</t>
  </si>
  <si>
    <t>17 127</t>
  </si>
  <si>
    <t>38 080</t>
  </si>
  <si>
    <t>65 813</t>
  </si>
  <si>
    <t>83 067</t>
  </si>
  <si>
    <t>148 880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</si>
</sst>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0"/>
  </numFmts>
  <fonts count="28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8"/>
      <name val="Helv"/>
    </font>
    <font>
      <sz val="10"/>
      <name val="Arial"/>
      <family val="2"/>
    </font>
    <font>
      <b/>
      <sz val="10"/>
      <name val="Calibri"/>
    </font>
    <font>
      <sz val="10"/>
      <name val="Calibri"/>
    </font>
    <font>
      <b/>
      <sz val="9"/>
      <name val="Calibri"/>
    </font>
    <font>
      <sz val="9"/>
      <name val="Calibri"/>
    </font>
    <font>
      <sz val="8"/>
      <name val="Calibri"/>
    </font>
    <font>
      <b/>
      <sz val="10"/>
      <name val="Calibri"/>
      <scheme val="minor"/>
    </font>
    <font>
      <sz val="10"/>
      <name val="Calibri"/>
      <scheme val="minor"/>
    </font>
    <font>
      <sz val="9"/>
      <name val="Calibri"/>
      <scheme val="minor"/>
    </font>
    <font>
      <sz val="8"/>
      <name val="Calibri"/>
      <scheme val="minor"/>
    </font>
    <font>
      <sz val="10"/>
      <name val="Arial"/>
    </font>
    <font>
      <sz val="11"/>
      <color indexed="8"/>
      <name val="Arial"/>
      <family val="2"/>
    </font>
    <font>
      <sz val="19"/>
      <color indexed="4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  <font>
      <b/>
      <sz val="9"/>
      <name val="Calibri"/>
      <family val="2"/>
    </font>
    <font>
      <b/>
      <sz val="10"/>
      <name val="Calibri"/>
      <family val="2"/>
    </font>
    <font>
      <sz val="9"/>
      <name val="Calibri"/>
      <family val="2"/>
    </font>
    <font>
      <sz val="10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rgb="FFFAD480"/>
        <bgColor indexed="64"/>
      </patternFill>
    </fill>
    <fill>
      <patternFill patternType="solid">
        <fgColor rgb="FFFBD581"/>
        <bgColor indexed="64"/>
      </patternFill>
    </fill>
    <fill>
      <patternFill patternType="solid">
        <fgColor indexed="15"/>
      </patternFill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54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219">
    <xf numFmtId="0" fontId="0" fillId="0" borderId="0"/>
    <xf numFmtId="0" fontId="4" fillId="0" borderId="0"/>
    <xf numFmtId="0" fontId="5" fillId="0" borderId="0"/>
    <xf numFmtId="0" fontId="15" fillId="0" borderId="0"/>
    <xf numFmtId="4" fontId="17" fillId="4" borderId="0" applyNumberFormat="0" applyProtection="0">
      <alignment horizontal="left" vertical="center" indent="1"/>
    </xf>
    <xf numFmtId="4" fontId="18" fillId="5" borderId="0" applyNumberFormat="0" applyProtection="0">
      <alignment horizontal="left" vertical="center" indent="1"/>
    </xf>
    <xf numFmtId="4" fontId="19" fillId="6" borderId="0" applyNumberFormat="0" applyProtection="0">
      <alignment horizontal="left" vertical="center" indent="1"/>
    </xf>
    <xf numFmtId="4" fontId="18" fillId="7" borderId="3" applyNumberFormat="0" applyProtection="0">
      <alignment horizontal="left" vertical="center" indent="1"/>
    </xf>
    <xf numFmtId="4" fontId="19" fillId="5" borderId="0" applyNumberFormat="0" applyProtection="0">
      <alignment horizontal="left" vertical="center" indent="1"/>
    </xf>
    <xf numFmtId="4" fontId="19" fillId="6" borderId="0" applyNumberFormat="0" applyProtection="0">
      <alignment horizontal="left" vertical="center" indent="1"/>
    </xf>
    <xf numFmtId="0" fontId="19" fillId="5" borderId="4" applyNumberFormat="0" applyProtection="0">
      <alignment horizontal="left" vertical="top" indent="1"/>
    </xf>
    <xf numFmtId="4" fontId="19" fillId="8" borderId="4" applyNumberFormat="0" applyProtection="0">
      <alignment horizontal="right" vertical="center"/>
    </xf>
    <xf numFmtId="0" fontId="15" fillId="9" borderId="4" applyNumberFormat="0" applyProtection="0">
      <alignment horizontal="left" vertical="center" indent="1"/>
    </xf>
    <xf numFmtId="4" fontId="19" fillId="8" borderId="4" applyNumberFormat="0" applyProtection="0">
      <alignment horizontal="left" vertical="center" indent="1"/>
    </xf>
    <xf numFmtId="4" fontId="18" fillId="10" borderId="4" applyNumberFormat="0" applyProtection="0">
      <alignment vertical="center"/>
    </xf>
    <xf numFmtId="0" fontId="15" fillId="5" borderId="4" applyNumberFormat="0" applyProtection="0">
      <alignment horizontal="left" vertical="center" indent="1"/>
    </xf>
    <xf numFmtId="0" fontId="15" fillId="11" borderId="4" applyNumberFormat="0" applyProtection="0">
      <alignment horizontal="left" vertical="center" indent="1"/>
    </xf>
    <xf numFmtId="0" fontId="15" fillId="12" borderId="4" applyNumberFormat="0" applyProtection="0">
      <alignment horizontal="left" vertical="center" indent="1"/>
    </xf>
    <xf numFmtId="4" fontId="19" fillId="6" borderId="4" applyNumberFormat="0" applyProtection="0">
      <alignment horizontal="right" vertical="center"/>
    </xf>
    <xf numFmtId="4" fontId="20" fillId="13" borderId="4" applyNumberFormat="0" applyProtection="0">
      <alignment vertical="center"/>
    </xf>
    <xf numFmtId="4" fontId="18" fillId="13" borderId="4" applyNumberFormat="0" applyProtection="0">
      <alignment horizontal="left" vertical="center" indent="1"/>
    </xf>
    <xf numFmtId="0" fontId="18" fillId="13" borderId="4" applyNumberFormat="0" applyProtection="0">
      <alignment horizontal="left" vertical="top" indent="1"/>
    </xf>
    <xf numFmtId="4" fontId="19" fillId="14" borderId="4" applyNumberFormat="0" applyProtection="0">
      <alignment horizontal="right" vertical="center"/>
    </xf>
    <xf numFmtId="4" fontId="19" fillId="15" borderId="4" applyNumberFormat="0" applyProtection="0">
      <alignment horizontal="right" vertical="center"/>
    </xf>
    <xf numFmtId="4" fontId="19" fillId="16" borderId="4" applyNumberFormat="0" applyProtection="0">
      <alignment horizontal="right" vertical="center"/>
    </xf>
    <xf numFmtId="4" fontId="19" fillId="17" borderId="4" applyNumberFormat="0" applyProtection="0">
      <alignment horizontal="right" vertical="center"/>
    </xf>
    <xf numFmtId="4" fontId="19" fillId="18" borderId="4" applyNumberFormat="0" applyProtection="0">
      <alignment horizontal="right" vertical="center"/>
    </xf>
    <xf numFmtId="4" fontId="19" fillId="19" borderId="4" applyNumberFormat="0" applyProtection="0">
      <alignment horizontal="right" vertical="center"/>
    </xf>
    <xf numFmtId="4" fontId="19" fillId="20" borderId="4" applyNumberFormat="0" applyProtection="0">
      <alignment horizontal="right" vertical="center"/>
    </xf>
    <xf numFmtId="4" fontId="19" fillId="21" borderId="4" applyNumberFormat="0" applyProtection="0">
      <alignment horizontal="right" vertical="center"/>
    </xf>
    <xf numFmtId="4" fontId="19" fillId="22" borderId="4" applyNumberFormat="0" applyProtection="0">
      <alignment horizontal="right" vertical="center"/>
    </xf>
    <xf numFmtId="4" fontId="21" fillId="9" borderId="0" applyNumberFormat="0" applyProtection="0">
      <alignment horizontal="left" vertical="center" indent="1"/>
    </xf>
    <xf numFmtId="0" fontId="15" fillId="9" borderId="4" applyNumberFormat="0" applyProtection="0">
      <alignment horizontal="left" vertical="top" indent="1"/>
    </xf>
    <xf numFmtId="0" fontId="15" fillId="5" borderId="4" applyNumberFormat="0" applyProtection="0">
      <alignment horizontal="left" vertical="top" indent="1"/>
    </xf>
    <xf numFmtId="0" fontId="15" fillId="11" borderId="4" applyNumberFormat="0" applyProtection="0">
      <alignment horizontal="left" vertical="top" indent="1"/>
    </xf>
    <xf numFmtId="0" fontId="15" fillId="12" borderId="4" applyNumberFormat="0" applyProtection="0">
      <alignment horizontal="left" vertical="top" indent="1"/>
    </xf>
    <xf numFmtId="4" fontId="19" fillId="23" borderId="4" applyNumberFormat="0" applyProtection="0">
      <alignment vertical="center"/>
    </xf>
    <xf numFmtId="4" fontId="22" fillId="23" borderId="4" applyNumberFormat="0" applyProtection="0">
      <alignment vertical="center"/>
    </xf>
    <xf numFmtId="4" fontId="19" fillId="23" borderId="4" applyNumberFormat="0" applyProtection="0">
      <alignment horizontal="left" vertical="center" indent="1"/>
    </xf>
    <xf numFmtId="0" fontId="19" fillId="23" borderId="4" applyNumberFormat="0" applyProtection="0">
      <alignment horizontal="left" vertical="top" indent="1"/>
    </xf>
    <xf numFmtId="4" fontId="22" fillId="6" borderId="4" applyNumberFormat="0" applyProtection="0">
      <alignment horizontal="right" vertical="center"/>
    </xf>
    <xf numFmtId="4" fontId="23" fillId="6" borderId="4" applyNumberFormat="0" applyProtection="0">
      <alignment horizontal="right" vertical="center"/>
    </xf>
    <xf numFmtId="4" fontId="17" fillId="4" borderId="0" applyNumberFormat="0" applyProtection="0">
      <alignment horizontal="left" vertical="center" indent="1"/>
    </xf>
    <xf numFmtId="4" fontId="19" fillId="5" borderId="0" applyNumberFormat="0" applyProtection="0">
      <alignment horizontal="left" vertical="center" indent="1"/>
    </xf>
    <xf numFmtId="4" fontId="19" fillId="6" borderId="0" applyNumberFormat="0" applyProtection="0">
      <alignment horizontal="left" vertical="center" indent="1"/>
    </xf>
    <xf numFmtId="0" fontId="15" fillId="9" borderId="4" applyNumberFormat="0" applyProtection="0">
      <alignment horizontal="left" vertical="center" indent="1"/>
    </xf>
    <xf numFmtId="0" fontId="15" fillId="5" borderId="4" applyNumberFormat="0" applyProtection="0">
      <alignment horizontal="left" vertical="center" indent="1"/>
    </xf>
    <xf numFmtId="0" fontId="15" fillId="11" borderId="4" applyNumberFormat="0" applyProtection="0">
      <alignment horizontal="left" vertical="center" indent="1"/>
    </xf>
    <xf numFmtId="0" fontId="15" fillId="12" borderId="4" applyNumberFormat="0" applyProtection="0">
      <alignment horizontal="left" vertical="center" indent="1"/>
    </xf>
    <xf numFmtId="0" fontId="16" fillId="0" borderId="0"/>
    <xf numFmtId="0" fontId="5" fillId="0" borderId="0"/>
    <xf numFmtId="4" fontId="19" fillId="5" borderId="0" applyNumberFormat="0" applyProtection="0">
      <alignment horizontal="left" vertical="center" indent="1"/>
    </xf>
    <xf numFmtId="4" fontId="19" fillId="6" borderId="0" applyNumberFormat="0" applyProtection="0">
      <alignment horizontal="left" vertical="center" indent="1"/>
    </xf>
    <xf numFmtId="0" fontId="5" fillId="9" borderId="4" applyNumberFormat="0" applyProtection="0">
      <alignment horizontal="left" vertical="center" indent="1"/>
    </xf>
    <xf numFmtId="0" fontId="5" fillId="5" borderId="4" applyNumberFormat="0" applyProtection="0">
      <alignment horizontal="left" vertical="center" indent="1"/>
    </xf>
    <xf numFmtId="0" fontId="5" fillId="11" borderId="4" applyNumberFormat="0" applyProtection="0">
      <alignment horizontal="left" vertical="center" indent="1"/>
    </xf>
    <xf numFmtId="0" fontId="5" fillId="12" borderId="4" applyNumberFormat="0" applyProtection="0">
      <alignment horizontal="left" vertical="center" indent="1"/>
    </xf>
    <xf numFmtId="0" fontId="5" fillId="9" borderId="4" applyNumberFormat="0" applyProtection="0">
      <alignment horizontal="left" vertical="top" indent="1"/>
    </xf>
    <xf numFmtId="0" fontId="5" fillId="5" borderId="4" applyNumberFormat="0" applyProtection="0">
      <alignment horizontal="left" vertical="top" indent="1"/>
    </xf>
    <xf numFmtId="0" fontId="5" fillId="11" borderId="4" applyNumberFormat="0" applyProtection="0">
      <alignment horizontal="left" vertical="top" indent="1"/>
    </xf>
    <xf numFmtId="0" fontId="5" fillId="12" borderId="4" applyNumberFormat="0" applyProtection="0">
      <alignment horizontal="left" vertical="top" indent="1"/>
    </xf>
    <xf numFmtId="4" fontId="17" fillId="4" borderId="0" applyNumberFormat="0" applyProtection="0">
      <alignment horizontal="left" vertical="center" indent="1"/>
    </xf>
    <xf numFmtId="4" fontId="19" fillId="5" borderId="0" applyNumberFormat="0" applyProtection="0">
      <alignment horizontal="left" vertical="center" indent="1"/>
    </xf>
    <xf numFmtId="4" fontId="19" fillId="6" borderId="0" applyNumberFormat="0" applyProtection="0">
      <alignment horizontal="left" vertical="center" indent="1"/>
    </xf>
    <xf numFmtId="0" fontId="5" fillId="9" borderId="4" applyNumberFormat="0" applyProtection="0">
      <alignment horizontal="left" vertical="center" indent="1"/>
    </xf>
    <xf numFmtId="0" fontId="5" fillId="5" borderId="4" applyNumberFormat="0" applyProtection="0">
      <alignment horizontal="left" vertical="center" indent="1"/>
    </xf>
    <xf numFmtId="0" fontId="5" fillId="11" borderId="4" applyNumberFormat="0" applyProtection="0">
      <alignment horizontal="left" vertical="center" indent="1"/>
    </xf>
    <xf numFmtId="0" fontId="5" fillId="12" borderId="4" applyNumberFormat="0" applyProtection="0">
      <alignment horizontal="left" vertical="center" indent="1"/>
    </xf>
    <xf numFmtId="0" fontId="3" fillId="0" borderId="0"/>
    <xf numFmtId="0" fontId="3" fillId="0" borderId="0"/>
    <xf numFmtId="0" fontId="5" fillId="0" borderId="0"/>
    <xf numFmtId="4" fontId="19" fillId="5" borderId="0" applyNumberFormat="0" applyProtection="0">
      <alignment horizontal="left" vertical="center" indent="1"/>
    </xf>
    <xf numFmtId="4" fontId="19" fillId="6" borderId="0" applyNumberFormat="0" applyProtection="0">
      <alignment horizontal="left" vertical="center" indent="1"/>
    </xf>
    <xf numFmtId="0" fontId="5" fillId="9" borderId="4" applyNumberFormat="0" applyProtection="0">
      <alignment horizontal="left" vertical="center" indent="1"/>
    </xf>
    <xf numFmtId="0" fontId="5" fillId="5" borderId="4" applyNumberFormat="0" applyProtection="0">
      <alignment horizontal="left" vertical="center" indent="1"/>
    </xf>
    <xf numFmtId="0" fontId="5" fillId="11" borderId="4" applyNumberFormat="0" applyProtection="0">
      <alignment horizontal="left" vertical="center" indent="1"/>
    </xf>
    <xf numFmtId="0" fontId="5" fillId="12" borderId="4" applyNumberFormat="0" applyProtection="0">
      <alignment horizontal="left" vertical="center" indent="1"/>
    </xf>
    <xf numFmtId="0" fontId="5" fillId="9" borderId="4" applyNumberFormat="0" applyProtection="0">
      <alignment horizontal="left" vertical="top" indent="1"/>
    </xf>
    <xf numFmtId="0" fontId="5" fillId="5" borderId="4" applyNumberFormat="0" applyProtection="0">
      <alignment horizontal="left" vertical="top" indent="1"/>
    </xf>
    <xf numFmtId="0" fontId="5" fillId="11" borderId="4" applyNumberFormat="0" applyProtection="0">
      <alignment horizontal="left" vertical="top" indent="1"/>
    </xf>
    <xf numFmtId="0" fontId="5" fillId="12" borderId="4" applyNumberFormat="0" applyProtection="0">
      <alignment horizontal="left" vertical="top" indent="1"/>
    </xf>
    <xf numFmtId="4" fontId="17" fillId="4" borderId="0" applyNumberFormat="0" applyProtection="0">
      <alignment horizontal="left" vertical="center" indent="1"/>
    </xf>
    <xf numFmtId="4" fontId="19" fillId="5" borderId="0" applyNumberFormat="0" applyProtection="0">
      <alignment horizontal="left" vertical="center" indent="1"/>
    </xf>
    <xf numFmtId="4" fontId="19" fillId="6" borderId="0" applyNumberFormat="0" applyProtection="0">
      <alignment horizontal="left" vertical="center" indent="1"/>
    </xf>
    <xf numFmtId="0" fontId="5" fillId="9" borderId="4" applyNumberFormat="0" applyProtection="0">
      <alignment horizontal="left" vertical="center" indent="1"/>
    </xf>
    <xf numFmtId="0" fontId="5" fillId="5" borderId="4" applyNumberFormat="0" applyProtection="0">
      <alignment horizontal="left" vertical="center" indent="1"/>
    </xf>
    <xf numFmtId="0" fontId="5" fillId="11" borderId="4" applyNumberFormat="0" applyProtection="0">
      <alignment horizontal="left" vertical="center" indent="1"/>
    </xf>
    <xf numFmtId="0" fontId="5" fillId="12" borderId="4" applyNumberFormat="0" applyProtection="0">
      <alignment horizontal="left" vertical="center" indent="1"/>
    </xf>
    <xf numFmtId="0" fontId="16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5" borderId="6" applyNumberFormat="0" applyProtection="0">
      <alignment horizontal="left" vertical="top" indent="1"/>
    </xf>
    <xf numFmtId="4" fontId="19" fillId="8" borderId="6" applyNumberFormat="0" applyProtection="0">
      <alignment horizontal="left" vertical="center" indent="1"/>
    </xf>
    <xf numFmtId="0" fontId="5" fillId="11" borderId="6" applyNumberFormat="0" applyProtection="0">
      <alignment horizontal="left" vertical="top" indent="1"/>
    </xf>
    <xf numFmtId="0" fontId="5" fillId="12" borderId="6" applyNumberFormat="0" applyProtection="0">
      <alignment horizontal="left" vertical="top" indent="1"/>
    </xf>
    <xf numFmtId="0" fontId="15" fillId="12" borderId="6" applyNumberFormat="0" applyProtection="0">
      <alignment horizontal="left" vertical="center" indent="1"/>
    </xf>
    <xf numFmtId="0" fontId="5" fillId="9" borderId="6" applyNumberFormat="0" applyProtection="0">
      <alignment horizontal="left" vertical="center" indent="1"/>
    </xf>
    <xf numFmtId="0" fontId="19" fillId="5" borderId="5" applyNumberFormat="0" applyProtection="0">
      <alignment horizontal="left" vertical="top" indent="1"/>
    </xf>
    <xf numFmtId="4" fontId="19" fillId="8" borderId="5" applyNumberFormat="0" applyProtection="0">
      <alignment horizontal="right" vertical="center"/>
    </xf>
    <xf numFmtId="0" fontId="15" fillId="9" borderId="5" applyNumberFormat="0" applyProtection="0">
      <alignment horizontal="left" vertical="center" indent="1"/>
    </xf>
    <xf numFmtId="4" fontId="19" fillId="8" borderId="5" applyNumberFormat="0" applyProtection="0">
      <alignment horizontal="left" vertical="center" indent="1"/>
    </xf>
    <xf numFmtId="4" fontId="18" fillId="10" borderId="5" applyNumberFormat="0" applyProtection="0">
      <alignment vertical="center"/>
    </xf>
    <xf numFmtId="0" fontId="15" fillId="5" borderId="5" applyNumberFormat="0" applyProtection="0">
      <alignment horizontal="left" vertical="center" indent="1"/>
    </xf>
    <xf numFmtId="0" fontId="15" fillId="11" borderId="5" applyNumberFormat="0" applyProtection="0">
      <alignment horizontal="left" vertical="center" indent="1"/>
    </xf>
    <xf numFmtId="0" fontId="15" fillId="12" borderId="5" applyNumberFormat="0" applyProtection="0">
      <alignment horizontal="left" vertical="center" indent="1"/>
    </xf>
    <xf numFmtId="4" fontId="19" fillId="6" borderId="5" applyNumberFormat="0" applyProtection="0">
      <alignment horizontal="right" vertical="center"/>
    </xf>
    <xf numFmtId="4" fontId="20" fillId="13" borderId="5" applyNumberFormat="0" applyProtection="0">
      <alignment vertical="center"/>
    </xf>
    <xf numFmtId="4" fontId="18" fillId="13" borderId="5" applyNumberFormat="0" applyProtection="0">
      <alignment horizontal="left" vertical="center" indent="1"/>
    </xf>
    <xf numFmtId="0" fontId="18" fillId="13" borderId="5" applyNumberFormat="0" applyProtection="0">
      <alignment horizontal="left" vertical="top" indent="1"/>
    </xf>
    <xf numFmtId="4" fontId="19" fillId="14" borderId="5" applyNumberFormat="0" applyProtection="0">
      <alignment horizontal="right" vertical="center"/>
    </xf>
    <xf numFmtId="4" fontId="19" fillId="15" borderId="5" applyNumberFormat="0" applyProtection="0">
      <alignment horizontal="right" vertical="center"/>
    </xf>
    <xf numFmtId="4" fontId="19" fillId="16" borderId="5" applyNumberFormat="0" applyProtection="0">
      <alignment horizontal="right" vertical="center"/>
    </xf>
    <xf numFmtId="4" fontId="19" fillId="17" borderId="5" applyNumberFormat="0" applyProtection="0">
      <alignment horizontal="right" vertical="center"/>
    </xf>
    <xf numFmtId="4" fontId="19" fillId="18" borderId="5" applyNumberFormat="0" applyProtection="0">
      <alignment horizontal="right" vertical="center"/>
    </xf>
    <xf numFmtId="4" fontId="19" fillId="19" borderId="5" applyNumberFormat="0" applyProtection="0">
      <alignment horizontal="right" vertical="center"/>
    </xf>
    <xf numFmtId="4" fontId="19" fillId="20" borderId="5" applyNumberFormat="0" applyProtection="0">
      <alignment horizontal="right" vertical="center"/>
    </xf>
    <xf numFmtId="4" fontId="19" fillId="21" borderId="5" applyNumberFormat="0" applyProtection="0">
      <alignment horizontal="right" vertical="center"/>
    </xf>
    <xf numFmtId="4" fontId="19" fillId="22" borderId="5" applyNumberFormat="0" applyProtection="0">
      <alignment horizontal="right" vertical="center"/>
    </xf>
    <xf numFmtId="0" fontId="15" fillId="9" borderId="5" applyNumberFormat="0" applyProtection="0">
      <alignment horizontal="left" vertical="top" indent="1"/>
    </xf>
    <xf numFmtId="0" fontId="15" fillId="5" borderId="5" applyNumberFormat="0" applyProtection="0">
      <alignment horizontal="left" vertical="top" indent="1"/>
    </xf>
    <xf numFmtId="0" fontId="15" fillId="11" borderId="5" applyNumberFormat="0" applyProtection="0">
      <alignment horizontal="left" vertical="top" indent="1"/>
    </xf>
    <xf numFmtId="0" fontId="15" fillId="12" borderId="5" applyNumberFormat="0" applyProtection="0">
      <alignment horizontal="left" vertical="top" indent="1"/>
    </xf>
    <xf numFmtId="4" fontId="19" fillId="23" borderId="5" applyNumberFormat="0" applyProtection="0">
      <alignment vertical="center"/>
    </xf>
    <xf numFmtId="4" fontId="22" fillId="23" borderId="5" applyNumberFormat="0" applyProtection="0">
      <alignment vertical="center"/>
    </xf>
    <xf numFmtId="4" fontId="19" fillId="23" borderId="5" applyNumberFormat="0" applyProtection="0">
      <alignment horizontal="left" vertical="center" indent="1"/>
    </xf>
    <xf numFmtId="0" fontId="19" fillId="23" borderId="5" applyNumberFormat="0" applyProtection="0">
      <alignment horizontal="left" vertical="top" indent="1"/>
    </xf>
    <xf numFmtId="4" fontId="22" fillId="6" borderId="5" applyNumberFormat="0" applyProtection="0">
      <alignment horizontal="right" vertical="center"/>
    </xf>
    <xf numFmtId="4" fontId="23" fillId="6" borderId="5" applyNumberFormat="0" applyProtection="0">
      <alignment horizontal="right" vertical="center"/>
    </xf>
    <xf numFmtId="0" fontId="5" fillId="12" borderId="6" applyNumberFormat="0" applyProtection="0">
      <alignment horizontal="left" vertical="center" indent="1"/>
    </xf>
    <xf numFmtId="0" fontId="5" fillId="5" borderId="6" applyNumberFormat="0" applyProtection="0">
      <alignment horizontal="left" vertical="center" indent="1"/>
    </xf>
    <xf numFmtId="0" fontId="15" fillId="9" borderId="5" applyNumberFormat="0" applyProtection="0">
      <alignment horizontal="left" vertical="center" indent="1"/>
    </xf>
    <xf numFmtId="0" fontId="15" fillId="5" borderId="5" applyNumberFormat="0" applyProtection="0">
      <alignment horizontal="left" vertical="center" indent="1"/>
    </xf>
    <xf numFmtId="0" fontId="15" fillId="11" borderId="5" applyNumberFormat="0" applyProtection="0">
      <alignment horizontal="left" vertical="center" indent="1"/>
    </xf>
    <xf numFmtId="0" fontId="15" fillId="12" borderId="5" applyNumberFormat="0" applyProtection="0">
      <alignment horizontal="left" vertical="center" indent="1"/>
    </xf>
    <xf numFmtId="4" fontId="18" fillId="10" borderId="6" applyNumberFormat="0" applyProtection="0">
      <alignment vertical="center"/>
    </xf>
    <xf numFmtId="0" fontId="19" fillId="23" borderId="6" applyNumberFormat="0" applyProtection="0">
      <alignment horizontal="left" vertical="top" indent="1"/>
    </xf>
    <xf numFmtId="0" fontId="5" fillId="9" borderId="5" applyNumberFormat="0" applyProtection="0">
      <alignment horizontal="left" vertical="center" indent="1"/>
    </xf>
    <xf numFmtId="0" fontId="5" fillId="5" borderId="5" applyNumberFormat="0" applyProtection="0">
      <alignment horizontal="left" vertical="center" indent="1"/>
    </xf>
    <xf numFmtId="0" fontId="5" fillId="11" borderId="5" applyNumberFormat="0" applyProtection="0">
      <alignment horizontal="left" vertical="center" indent="1"/>
    </xf>
    <xf numFmtId="0" fontId="5" fillId="12" borderId="5" applyNumberFormat="0" applyProtection="0">
      <alignment horizontal="left" vertical="center" indent="1"/>
    </xf>
    <xf numFmtId="0" fontId="5" fillId="9" borderId="5" applyNumberFormat="0" applyProtection="0">
      <alignment horizontal="left" vertical="top" indent="1"/>
    </xf>
    <xf numFmtId="0" fontId="5" fillId="5" borderId="5" applyNumberFormat="0" applyProtection="0">
      <alignment horizontal="left" vertical="top" indent="1"/>
    </xf>
    <xf numFmtId="0" fontId="5" fillId="11" borderId="5" applyNumberFormat="0" applyProtection="0">
      <alignment horizontal="left" vertical="top" indent="1"/>
    </xf>
    <xf numFmtId="0" fontId="5" fillId="12" borderId="5" applyNumberFormat="0" applyProtection="0">
      <alignment horizontal="left" vertical="top" indent="1"/>
    </xf>
    <xf numFmtId="0" fontId="5" fillId="9" borderId="6" applyNumberFormat="0" applyProtection="0">
      <alignment horizontal="left" vertical="top" indent="1"/>
    </xf>
    <xf numFmtId="0" fontId="15" fillId="12" borderId="6" applyNumberFormat="0" applyProtection="0">
      <alignment horizontal="left" vertical="center" indent="1"/>
    </xf>
    <xf numFmtId="0" fontId="5" fillId="9" borderId="5" applyNumberFormat="0" applyProtection="0">
      <alignment horizontal="left" vertical="center" indent="1"/>
    </xf>
    <xf numFmtId="0" fontId="5" fillId="5" borderId="5" applyNumberFormat="0" applyProtection="0">
      <alignment horizontal="left" vertical="center" indent="1"/>
    </xf>
    <xf numFmtId="0" fontId="5" fillId="11" borderId="5" applyNumberFormat="0" applyProtection="0">
      <alignment horizontal="left" vertical="center" indent="1"/>
    </xf>
    <xf numFmtId="0" fontId="5" fillId="12" borderId="5" applyNumberFormat="0" applyProtection="0">
      <alignment horizontal="left" vertical="center" indent="1"/>
    </xf>
    <xf numFmtId="0" fontId="1" fillId="0" borderId="0"/>
    <xf numFmtId="0" fontId="1" fillId="0" borderId="0"/>
    <xf numFmtId="0" fontId="5" fillId="9" borderId="6" applyNumberFormat="0" applyProtection="0">
      <alignment horizontal="left" vertical="top" indent="1"/>
    </xf>
    <xf numFmtId="4" fontId="19" fillId="22" borderId="6" applyNumberFormat="0" applyProtection="0">
      <alignment horizontal="right" vertical="center"/>
    </xf>
    <xf numFmtId="0" fontId="5" fillId="9" borderId="5" applyNumberFormat="0" applyProtection="0">
      <alignment horizontal="left" vertical="center" indent="1"/>
    </xf>
    <xf numFmtId="0" fontId="5" fillId="5" borderId="5" applyNumberFormat="0" applyProtection="0">
      <alignment horizontal="left" vertical="center" indent="1"/>
    </xf>
    <xf numFmtId="0" fontId="5" fillId="11" borderId="5" applyNumberFormat="0" applyProtection="0">
      <alignment horizontal="left" vertical="center" indent="1"/>
    </xf>
    <xf numFmtId="0" fontId="5" fillId="12" borderId="5" applyNumberFormat="0" applyProtection="0">
      <alignment horizontal="left" vertical="center" indent="1"/>
    </xf>
    <xf numFmtId="0" fontId="5" fillId="9" borderId="5" applyNumberFormat="0" applyProtection="0">
      <alignment horizontal="left" vertical="top" indent="1"/>
    </xf>
    <xf numFmtId="0" fontId="5" fillId="5" borderId="5" applyNumberFormat="0" applyProtection="0">
      <alignment horizontal="left" vertical="top" indent="1"/>
    </xf>
    <xf numFmtId="0" fontId="5" fillId="11" borderId="5" applyNumberFormat="0" applyProtection="0">
      <alignment horizontal="left" vertical="top" indent="1"/>
    </xf>
    <xf numFmtId="0" fontId="5" fillId="12" borderId="5" applyNumberFormat="0" applyProtection="0">
      <alignment horizontal="left" vertical="top" indent="1"/>
    </xf>
    <xf numFmtId="0" fontId="5" fillId="9" borderId="6" applyNumberFormat="0" applyProtection="0">
      <alignment horizontal="left" vertical="center" indent="1"/>
    </xf>
    <xf numFmtId="0" fontId="15" fillId="5" borderId="6" applyNumberFormat="0" applyProtection="0">
      <alignment horizontal="left" vertical="center" indent="1"/>
    </xf>
    <xf numFmtId="0" fontId="5" fillId="11" borderId="6" applyNumberFormat="0" applyProtection="0">
      <alignment horizontal="left" vertical="center" indent="1"/>
    </xf>
    <xf numFmtId="0" fontId="5" fillId="9" borderId="5" applyNumberFormat="0" applyProtection="0">
      <alignment horizontal="left" vertical="center" indent="1"/>
    </xf>
    <xf numFmtId="0" fontId="5" fillId="5" borderId="5" applyNumberFormat="0" applyProtection="0">
      <alignment horizontal="left" vertical="center" indent="1"/>
    </xf>
    <xf numFmtId="0" fontId="5" fillId="11" borderId="5" applyNumberFormat="0" applyProtection="0">
      <alignment horizontal="left" vertical="center" indent="1"/>
    </xf>
    <xf numFmtId="0" fontId="5" fillId="12" borderId="5" applyNumberFormat="0" applyProtection="0">
      <alignment horizontal="left" vertical="center" indent="1"/>
    </xf>
    <xf numFmtId="0" fontId="1" fillId="0" borderId="0"/>
    <xf numFmtId="0" fontId="1" fillId="0" borderId="0"/>
    <xf numFmtId="0" fontId="1" fillId="0" borderId="0"/>
    <xf numFmtId="0" fontId="5" fillId="12" borderId="6" applyNumberFormat="0" applyProtection="0">
      <alignment horizontal="left" vertical="center" indent="1"/>
    </xf>
    <xf numFmtId="0" fontId="5" fillId="11" borderId="6" applyNumberFormat="0" applyProtection="0">
      <alignment horizontal="left" vertical="center" indent="1"/>
    </xf>
    <xf numFmtId="0" fontId="5" fillId="5" borderId="6" applyNumberFormat="0" applyProtection="0">
      <alignment horizontal="left" vertical="center" indent="1"/>
    </xf>
    <xf numFmtId="0" fontId="15" fillId="5" borderId="6" applyNumberFormat="0" applyProtection="0">
      <alignment horizontal="left" vertical="top" indent="1"/>
    </xf>
    <xf numFmtId="4" fontId="19" fillId="16" borderId="6" applyNumberFormat="0" applyProtection="0">
      <alignment horizontal="right" vertical="center"/>
    </xf>
    <xf numFmtId="0" fontId="18" fillId="13" borderId="6" applyNumberFormat="0" applyProtection="0">
      <alignment horizontal="left" vertical="top" indent="1"/>
    </xf>
    <xf numFmtId="4" fontId="18" fillId="13" borderId="6" applyNumberFormat="0" applyProtection="0">
      <alignment horizontal="left" vertical="center" indent="1"/>
    </xf>
    <xf numFmtId="4" fontId="20" fillId="13" borderId="6" applyNumberFormat="0" applyProtection="0">
      <alignment vertical="center"/>
    </xf>
    <xf numFmtId="4" fontId="19" fillId="6" borderId="6" applyNumberFormat="0" applyProtection="0">
      <alignment horizontal="right" vertical="center"/>
    </xf>
    <xf numFmtId="0" fontId="15" fillId="11" borderId="6" applyNumberFormat="0" applyProtection="0">
      <alignment horizontal="left" vertical="center" indent="1"/>
    </xf>
    <xf numFmtId="0" fontId="15" fillId="9" borderId="6" applyNumberFormat="0" applyProtection="0">
      <alignment horizontal="left" vertical="center" indent="1"/>
    </xf>
    <xf numFmtId="0" fontId="5" fillId="12" borderId="6" applyNumberFormat="0" applyProtection="0">
      <alignment horizontal="left" vertical="center" indent="1"/>
    </xf>
    <xf numFmtId="0" fontId="15" fillId="11" borderId="6" applyNumberFormat="0" applyProtection="0">
      <alignment horizontal="left" vertical="center" indent="1"/>
    </xf>
    <xf numFmtId="4" fontId="19" fillId="23" borderId="6" applyNumberFormat="0" applyProtection="0">
      <alignment horizontal="left" vertical="center" indent="1"/>
    </xf>
    <xf numFmtId="4" fontId="19" fillId="21" borderId="6" applyNumberFormat="0" applyProtection="0">
      <alignment horizontal="right" vertical="center"/>
    </xf>
    <xf numFmtId="0" fontId="5" fillId="5" borderId="6" applyNumberFormat="0" applyProtection="0">
      <alignment horizontal="left" vertical="top" indent="1"/>
    </xf>
    <xf numFmtId="0" fontId="5" fillId="9" borderId="6" applyNumberFormat="0" applyProtection="0">
      <alignment horizontal="left" vertical="center" indent="1"/>
    </xf>
    <xf numFmtId="0" fontId="15" fillId="11" borderId="6" applyNumberFormat="0" applyProtection="0">
      <alignment horizontal="left" vertical="top" indent="1"/>
    </xf>
    <xf numFmtId="4" fontId="19" fillId="17" borderId="6" applyNumberFormat="0" applyProtection="0">
      <alignment horizontal="right" vertical="center"/>
    </xf>
    <xf numFmtId="4" fontId="22" fillId="6" borderId="6" applyNumberFormat="0" applyProtection="0">
      <alignment horizontal="right" vertical="center"/>
    </xf>
    <xf numFmtId="4" fontId="19" fillId="14" borderId="6" applyNumberFormat="0" applyProtection="0">
      <alignment horizontal="right" vertical="center"/>
    </xf>
    <xf numFmtId="0" fontId="19" fillId="5" borderId="6" applyNumberFormat="0" applyProtection="0">
      <alignment horizontal="left" vertical="top" indent="1"/>
    </xf>
    <xf numFmtId="0" fontId="5" fillId="12" borderId="6" applyNumberFormat="0" applyProtection="0">
      <alignment horizontal="left" vertical="top" indent="1"/>
    </xf>
    <xf numFmtId="0" fontId="5" fillId="11" borderId="6" applyNumberFormat="0" applyProtection="0">
      <alignment horizontal="left" vertical="center" indent="1"/>
    </xf>
    <xf numFmtId="0" fontId="5" fillId="5" borderId="6" applyNumberFormat="0" applyProtection="0">
      <alignment horizontal="left" vertical="center" indent="1"/>
    </xf>
    <xf numFmtId="0" fontId="15" fillId="9" borderId="6" applyNumberFormat="0" applyProtection="0">
      <alignment horizontal="left" vertical="center" indent="1"/>
    </xf>
    <xf numFmtId="4" fontId="19" fillId="23" borderId="6" applyNumberFormat="0" applyProtection="0">
      <alignment vertical="center"/>
    </xf>
    <xf numFmtId="4" fontId="19" fillId="19" borderId="6" applyNumberFormat="0" applyProtection="0">
      <alignment horizontal="right" vertical="center"/>
    </xf>
    <xf numFmtId="0" fontId="5" fillId="11" borderId="6" applyNumberFormat="0" applyProtection="0">
      <alignment horizontal="left" vertical="top" indent="1"/>
    </xf>
    <xf numFmtId="0" fontId="5" fillId="5" borderId="6" applyNumberFormat="0" applyProtection="0">
      <alignment horizontal="left" vertical="center" indent="1"/>
    </xf>
    <xf numFmtId="0" fontId="5" fillId="9" borderId="6" applyNumberFormat="0" applyProtection="0">
      <alignment horizontal="left" vertical="center" indent="1"/>
    </xf>
    <xf numFmtId="0" fontId="15" fillId="12" borderId="6" applyNumberFormat="0" applyProtection="0">
      <alignment horizontal="left" vertical="top" indent="1"/>
    </xf>
    <xf numFmtId="4" fontId="19" fillId="18" borderId="6" applyNumberFormat="0" applyProtection="0">
      <alignment horizontal="right" vertical="center"/>
    </xf>
    <xf numFmtId="4" fontId="23" fillId="6" borderId="6" applyNumberFormat="0" applyProtection="0">
      <alignment horizontal="right" vertical="center"/>
    </xf>
    <xf numFmtId="0" fontId="15" fillId="9" borderId="6" applyNumberFormat="0" applyProtection="0">
      <alignment horizontal="left" vertical="top" indent="1"/>
    </xf>
    <xf numFmtId="4" fontId="19" fillId="15" borderId="6" applyNumberFormat="0" applyProtection="0">
      <alignment horizontal="right" vertical="center"/>
    </xf>
    <xf numFmtId="4" fontId="19" fillId="8" borderId="6" applyNumberFormat="0" applyProtection="0">
      <alignment horizontal="right" vertical="center"/>
    </xf>
    <xf numFmtId="0" fontId="5" fillId="12" borderId="6" applyNumberFormat="0" applyProtection="0">
      <alignment horizontal="left" vertical="center" indent="1"/>
    </xf>
    <xf numFmtId="0" fontId="5" fillId="11" borderId="6" applyNumberFormat="0" applyProtection="0">
      <alignment horizontal="left" vertical="center" indent="1"/>
    </xf>
    <xf numFmtId="0" fontId="15" fillId="5" borderId="6" applyNumberFormat="0" applyProtection="0">
      <alignment horizontal="left" vertical="center" indent="1"/>
    </xf>
    <xf numFmtId="4" fontId="22" fillId="23" borderId="6" applyNumberFormat="0" applyProtection="0">
      <alignment vertical="center"/>
    </xf>
    <xf numFmtId="4" fontId="19" fillId="20" borderId="6" applyNumberFormat="0" applyProtection="0">
      <alignment horizontal="right" vertical="center"/>
    </xf>
  </cellStyleXfs>
  <cellXfs count="42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/>
    <xf numFmtId="0" fontId="9" fillId="0" borderId="1" xfId="0" applyFont="1" applyBorder="1"/>
    <xf numFmtId="164" fontId="9" fillId="0" borderId="1" xfId="0" applyNumberFormat="1" applyFont="1" applyFill="1" applyBorder="1"/>
    <xf numFmtId="164" fontId="9" fillId="0" borderId="0" xfId="0" applyNumberFormat="1" applyFont="1"/>
    <xf numFmtId="0" fontId="9" fillId="0" borderId="1" xfId="0" applyFont="1" applyFill="1" applyBorder="1"/>
    <xf numFmtId="0" fontId="8" fillId="0" borderId="1" xfId="0" applyFont="1" applyBorder="1"/>
    <xf numFmtId="0" fontId="7" fillId="0" borderId="0" xfId="0" applyFont="1"/>
    <xf numFmtId="0" fontId="10" fillId="0" borderId="0" xfId="0" applyFont="1"/>
    <xf numFmtId="164" fontId="7" fillId="0" borderId="0" xfId="0" applyNumberFormat="1" applyFont="1"/>
    <xf numFmtId="0" fontId="8" fillId="2" borderId="1" xfId="0" applyFont="1" applyFill="1" applyBorder="1"/>
    <xf numFmtId="0" fontId="8" fillId="2" borderId="2" xfId="0" applyFont="1" applyFill="1" applyBorder="1" applyAlignment="1">
      <alignment horizontal="right"/>
    </xf>
    <xf numFmtId="0" fontId="8" fillId="2" borderId="1" xfId="0" applyFont="1" applyFill="1" applyBorder="1" applyAlignment="1">
      <alignment horizontal="right"/>
    </xf>
    <xf numFmtId="164" fontId="8" fillId="2" borderId="1" xfId="0" applyNumberFormat="1" applyFont="1" applyFill="1" applyBorder="1"/>
    <xf numFmtId="0" fontId="8" fillId="3" borderId="1" xfId="0" applyFont="1" applyFill="1" applyBorder="1"/>
    <xf numFmtId="164" fontId="8" fillId="3" borderId="1" xfId="0" applyNumberFormat="1" applyFont="1" applyFill="1" applyBorder="1"/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/>
    <xf numFmtId="164" fontId="13" fillId="0" borderId="0" xfId="0" applyNumberFormat="1" applyFont="1"/>
    <xf numFmtId="0" fontId="12" fillId="0" borderId="0" xfId="0" applyFont="1"/>
    <xf numFmtId="0" fontId="14" fillId="0" borderId="0" xfId="0" applyFont="1"/>
    <xf numFmtId="164" fontId="12" fillId="0" borderId="0" xfId="0" applyNumberFormat="1" applyFont="1"/>
    <xf numFmtId="164" fontId="9" fillId="0" borderId="1" xfId="0" applyNumberFormat="1" applyFont="1" applyFill="1" applyBorder="1" applyAlignment="1">
      <alignment horizontal="right"/>
    </xf>
    <xf numFmtId="164" fontId="8" fillId="3" borderId="1" xfId="0" applyNumberFormat="1" applyFont="1" applyFill="1" applyBorder="1" applyAlignment="1">
      <alignment horizontal="right"/>
    </xf>
    <xf numFmtId="0" fontId="9" fillId="0" borderId="1" xfId="0" applyFont="1" applyFill="1" applyBorder="1" applyAlignment="1">
      <alignment horizontal="right"/>
    </xf>
    <xf numFmtId="164" fontId="8" fillId="2" borderId="1" xfId="0" applyNumberFormat="1" applyFont="1" applyFill="1" applyBorder="1" applyAlignment="1">
      <alignment horizontal="right"/>
    </xf>
    <xf numFmtId="0" fontId="24" fillId="2" borderId="2" xfId="0" applyFont="1" applyFill="1" applyBorder="1" applyAlignment="1">
      <alignment horizontal="right" wrapText="1"/>
    </xf>
    <xf numFmtId="0" fontId="25" fillId="0" borderId="0" xfId="0" applyFont="1" applyAlignment="1">
      <alignment vertical="center"/>
    </xf>
    <xf numFmtId="164" fontId="26" fillId="0" borderId="1" xfId="0" applyNumberFormat="1" applyFont="1" applyFill="1" applyBorder="1" applyAlignment="1">
      <alignment horizontal="right"/>
    </xf>
    <xf numFmtId="164" fontId="24" fillId="3" borderId="1" xfId="0" applyNumberFormat="1" applyFont="1" applyFill="1" applyBorder="1" applyAlignment="1">
      <alignment horizontal="right"/>
    </xf>
    <xf numFmtId="0" fontId="26" fillId="0" borderId="1" xfId="0" applyFont="1" applyFill="1" applyBorder="1" applyAlignment="1">
      <alignment horizontal="right"/>
    </xf>
    <xf numFmtId="164" fontId="24" fillId="2" borderId="1" xfId="0" applyNumberFormat="1" applyFont="1" applyFill="1" applyBorder="1" applyAlignment="1">
      <alignment horizontal="right"/>
    </xf>
    <xf numFmtId="0" fontId="27" fillId="0" borderId="0" xfId="0" applyFont="1" applyAlignment="1">
      <alignment vertical="center"/>
    </xf>
    <xf numFmtId="0" fontId="24" fillId="2" borderId="1" xfId="0" applyFont="1" applyFill="1" applyBorder="1"/>
    <xf numFmtId="0" fontId="24" fillId="2" borderId="1" xfId="0" applyFont="1" applyFill="1" applyBorder="1" applyAlignment="1">
      <alignment horizontal="right"/>
    </xf>
    <xf numFmtId="0" fontId="26" fillId="0" borderId="1" xfId="0" applyFont="1" applyBorder="1"/>
    <xf numFmtId="0" fontId="24" fillId="3" borderId="1" xfId="0" applyFont="1" applyFill="1" applyBorder="1"/>
    <xf numFmtId="0" fontId="26" fillId="0" borderId="0" xfId="0" applyFont="1"/>
    <xf numFmtId="0" fontId="7" fillId="24" borderId="0" xfId="0" applyFont="1" applyFill="1"/>
  </cellXfs>
  <cellStyles count="219">
    <cellStyle name="Normal 2" xfId="70" xr:uid="{00000000-0005-0000-0000-000000000000}"/>
    <cellStyle name="Normal_Bz2002t33_haupt" xfId="1" xr:uid="{00000000-0005-0000-0000-000001000000}"/>
    <cellStyle name="Normale 2" xfId="89" xr:uid="{00000000-0005-0000-0000-000002000000}"/>
    <cellStyle name="Normale 2 2" xfId="93" xr:uid="{00000000-0005-0000-0000-000003000000}"/>
    <cellStyle name="Normale 2 3" xfId="174" xr:uid="{00000000-0005-0000-0000-000004000000}"/>
    <cellStyle name="Normale 3" xfId="90" xr:uid="{00000000-0005-0000-0000-000005000000}"/>
    <cellStyle name="Normale 3 2" xfId="94" xr:uid="{00000000-0005-0000-0000-000006000000}"/>
    <cellStyle name="Normale 3 3" xfId="175" xr:uid="{00000000-0005-0000-0000-000007000000}"/>
    <cellStyle name="SAPBEXaggData" xfId="14" xr:uid="{00000000-0005-0000-0000-000008000000}"/>
    <cellStyle name="SAPBEXaggData 2" xfId="106" xr:uid="{00000000-0005-0000-0000-000009000000}"/>
    <cellStyle name="SAPBEXaggData 3" xfId="139" xr:uid="{00000000-0005-0000-0000-00000A000000}"/>
    <cellStyle name="SAPBEXaggDataEmph" xfId="19" xr:uid="{00000000-0005-0000-0000-00000B000000}"/>
    <cellStyle name="SAPBEXaggDataEmph 2" xfId="111" xr:uid="{00000000-0005-0000-0000-00000C000000}"/>
    <cellStyle name="SAPBEXaggDataEmph 3" xfId="184" xr:uid="{00000000-0005-0000-0000-00000D000000}"/>
    <cellStyle name="SAPBEXaggItem" xfId="20" xr:uid="{00000000-0005-0000-0000-00000E000000}"/>
    <cellStyle name="SAPBEXaggItem 2" xfId="112" xr:uid="{00000000-0005-0000-0000-00000F000000}"/>
    <cellStyle name="SAPBEXaggItem 3" xfId="183" xr:uid="{00000000-0005-0000-0000-000010000000}"/>
    <cellStyle name="SAPBEXaggItemX" xfId="21" xr:uid="{00000000-0005-0000-0000-000011000000}"/>
    <cellStyle name="SAPBEXaggItemX 2" xfId="113" xr:uid="{00000000-0005-0000-0000-000012000000}"/>
    <cellStyle name="SAPBEXaggItemX 3" xfId="182" xr:uid="{00000000-0005-0000-0000-000013000000}"/>
    <cellStyle name="SAPBEXchaText" xfId="5" xr:uid="{00000000-0005-0000-0000-000014000000}"/>
    <cellStyle name="SAPBEXexcBad7" xfId="22" xr:uid="{00000000-0005-0000-0000-000015000000}"/>
    <cellStyle name="SAPBEXexcBad7 2" xfId="114" xr:uid="{00000000-0005-0000-0000-000016000000}"/>
    <cellStyle name="SAPBEXexcBad7 3" xfId="197" xr:uid="{00000000-0005-0000-0000-000017000000}"/>
    <cellStyle name="SAPBEXexcBad8" xfId="23" xr:uid="{00000000-0005-0000-0000-000018000000}"/>
    <cellStyle name="SAPBEXexcBad8 2" xfId="115" xr:uid="{00000000-0005-0000-0000-000019000000}"/>
    <cellStyle name="SAPBEXexcBad8 3" xfId="212" xr:uid="{00000000-0005-0000-0000-00001A000000}"/>
    <cellStyle name="SAPBEXexcBad9" xfId="24" xr:uid="{00000000-0005-0000-0000-00001B000000}"/>
    <cellStyle name="SAPBEXexcBad9 2" xfId="116" xr:uid="{00000000-0005-0000-0000-00001C000000}"/>
    <cellStyle name="SAPBEXexcBad9 3" xfId="181" xr:uid="{00000000-0005-0000-0000-00001D000000}"/>
    <cellStyle name="SAPBEXexcCritical4" xfId="25" xr:uid="{00000000-0005-0000-0000-00001E000000}"/>
    <cellStyle name="SAPBEXexcCritical4 2" xfId="117" xr:uid="{00000000-0005-0000-0000-00001F000000}"/>
    <cellStyle name="SAPBEXexcCritical4 3" xfId="195" xr:uid="{00000000-0005-0000-0000-000020000000}"/>
    <cellStyle name="SAPBEXexcCritical5" xfId="26" xr:uid="{00000000-0005-0000-0000-000021000000}"/>
    <cellStyle name="SAPBEXexcCritical5 2" xfId="118" xr:uid="{00000000-0005-0000-0000-000022000000}"/>
    <cellStyle name="SAPBEXexcCritical5 3" xfId="209" xr:uid="{00000000-0005-0000-0000-000023000000}"/>
    <cellStyle name="SAPBEXexcCritical6" xfId="27" xr:uid="{00000000-0005-0000-0000-000024000000}"/>
    <cellStyle name="SAPBEXexcCritical6 2" xfId="119" xr:uid="{00000000-0005-0000-0000-000025000000}"/>
    <cellStyle name="SAPBEXexcCritical6 3" xfId="204" xr:uid="{00000000-0005-0000-0000-000026000000}"/>
    <cellStyle name="SAPBEXexcGood1" xfId="28" xr:uid="{00000000-0005-0000-0000-000027000000}"/>
    <cellStyle name="SAPBEXexcGood1 2" xfId="120" xr:uid="{00000000-0005-0000-0000-000028000000}"/>
    <cellStyle name="SAPBEXexcGood1 3" xfId="218" xr:uid="{00000000-0005-0000-0000-000029000000}"/>
    <cellStyle name="SAPBEXexcGood2" xfId="29" xr:uid="{00000000-0005-0000-0000-00002A000000}"/>
    <cellStyle name="SAPBEXexcGood2 2" xfId="121" xr:uid="{00000000-0005-0000-0000-00002B000000}"/>
    <cellStyle name="SAPBEXexcGood2 3" xfId="191" xr:uid="{00000000-0005-0000-0000-00002C000000}"/>
    <cellStyle name="SAPBEXexcGood3" xfId="30" xr:uid="{00000000-0005-0000-0000-00002D000000}"/>
    <cellStyle name="SAPBEXexcGood3 2" xfId="122" xr:uid="{00000000-0005-0000-0000-00002E000000}"/>
    <cellStyle name="SAPBEXexcGood3 3" xfId="158" xr:uid="{00000000-0005-0000-0000-00002F000000}"/>
    <cellStyle name="SAPBEXfilterDrill" xfId="7" xr:uid="{00000000-0005-0000-0000-000030000000}"/>
    <cellStyle name="SAPBEXfilterItem" xfId="6" xr:uid="{00000000-0005-0000-0000-000031000000}"/>
    <cellStyle name="SAPBEXfilterText" xfId="31" xr:uid="{00000000-0005-0000-0000-000032000000}"/>
    <cellStyle name="SAPBEXformats" xfId="11" xr:uid="{00000000-0005-0000-0000-000033000000}"/>
    <cellStyle name="SAPBEXformats 2" xfId="103" xr:uid="{00000000-0005-0000-0000-000034000000}"/>
    <cellStyle name="SAPBEXformats 3" xfId="213" xr:uid="{00000000-0005-0000-0000-000035000000}"/>
    <cellStyle name="SAPBEXheaderItem" xfId="9" xr:uid="{00000000-0005-0000-0000-000036000000}"/>
    <cellStyle name="SAPBEXheaderItem 2" xfId="44" xr:uid="{00000000-0005-0000-0000-000037000000}"/>
    <cellStyle name="SAPBEXheaderItem 2 2" xfId="83" xr:uid="{00000000-0005-0000-0000-000038000000}"/>
    <cellStyle name="SAPBEXheaderItem 2 3" xfId="63" xr:uid="{00000000-0005-0000-0000-000039000000}"/>
    <cellStyle name="SAPBEXheaderItem 3" xfId="72" xr:uid="{00000000-0005-0000-0000-00003A000000}"/>
    <cellStyle name="SAPBEXheaderItem 4" xfId="52" xr:uid="{00000000-0005-0000-0000-00003B000000}"/>
    <cellStyle name="SAPBEXheaderText" xfId="8" xr:uid="{00000000-0005-0000-0000-00003C000000}"/>
    <cellStyle name="SAPBEXheaderText 2" xfId="43" xr:uid="{00000000-0005-0000-0000-00003D000000}"/>
    <cellStyle name="SAPBEXheaderText 2 2" xfId="82" xr:uid="{00000000-0005-0000-0000-00003E000000}"/>
    <cellStyle name="SAPBEXheaderText 2 3" xfId="62" xr:uid="{00000000-0005-0000-0000-00003F000000}"/>
    <cellStyle name="SAPBEXheaderText 3" xfId="71" xr:uid="{00000000-0005-0000-0000-000040000000}"/>
    <cellStyle name="SAPBEXheaderText 4" xfId="51" xr:uid="{00000000-0005-0000-0000-000041000000}"/>
    <cellStyle name="SAPBEXHLevel0" xfId="12" xr:uid="{00000000-0005-0000-0000-000042000000}"/>
    <cellStyle name="SAPBEXHLevel0 2" xfId="45" xr:uid="{00000000-0005-0000-0000-000043000000}"/>
    <cellStyle name="SAPBEXHLevel0 2 2" xfId="84" xr:uid="{00000000-0005-0000-0000-000044000000}"/>
    <cellStyle name="SAPBEXHLevel0 2 2 2" xfId="170" xr:uid="{00000000-0005-0000-0000-000045000000}"/>
    <cellStyle name="SAPBEXHLevel0 2 2 3" xfId="101" xr:uid="{00000000-0005-0000-0000-000046000000}"/>
    <cellStyle name="SAPBEXHLevel0 2 3" xfId="64" xr:uid="{00000000-0005-0000-0000-000047000000}"/>
    <cellStyle name="SAPBEXHLevel0 2 3 2" xfId="151" xr:uid="{00000000-0005-0000-0000-000048000000}"/>
    <cellStyle name="SAPBEXHLevel0 2 3 3" xfId="193" xr:uid="{00000000-0005-0000-0000-000049000000}"/>
    <cellStyle name="SAPBEXHLevel0 2 4" xfId="135" xr:uid="{00000000-0005-0000-0000-00004A000000}"/>
    <cellStyle name="SAPBEXHLevel0 2 5" xfId="202" xr:uid="{00000000-0005-0000-0000-00004B000000}"/>
    <cellStyle name="SAPBEXHLevel0 3" xfId="73" xr:uid="{00000000-0005-0000-0000-00004C000000}"/>
    <cellStyle name="SAPBEXHLevel0 3 2" xfId="159" xr:uid="{00000000-0005-0000-0000-00004D000000}"/>
    <cellStyle name="SAPBEXHLevel0 3 3" xfId="167" xr:uid="{00000000-0005-0000-0000-00004E000000}"/>
    <cellStyle name="SAPBEXHLevel0 4" xfId="53" xr:uid="{00000000-0005-0000-0000-00004F000000}"/>
    <cellStyle name="SAPBEXHLevel0 4 2" xfId="141" xr:uid="{00000000-0005-0000-0000-000050000000}"/>
    <cellStyle name="SAPBEXHLevel0 4 3" xfId="207" xr:uid="{00000000-0005-0000-0000-000051000000}"/>
    <cellStyle name="SAPBEXHLevel0 5" xfId="104" xr:uid="{00000000-0005-0000-0000-000052000000}"/>
    <cellStyle name="SAPBEXHLevel0 6" xfId="187" xr:uid="{00000000-0005-0000-0000-000053000000}"/>
    <cellStyle name="SAPBEXHLevel0X" xfId="32" xr:uid="{00000000-0005-0000-0000-000054000000}"/>
    <cellStyle name="SAPBEXHLevel0X 2" xfId="77" xr:uid="{00000000-0005-0000-0000-000055000000}"/>
    <cellStyle name="SAPBEXHLevel0X 2 2" xfId="163" xr:uid="{00000000-0005-0000-0000-000056000000}"/>
    <cellStyle name="SAPBEXHLevel0X 2 3" xfId="157" xr:uid="{00000000-0005-0000-0000-000057000000}"/>
    <cellStyle name="SAPBEXHLevel0X 3" xfId="57" xr:uid="{00000000-0005-0000-0000-000058000000}"/>
    <cellStyle name="SAPBEXHLevel0X 3 2" xfId="145" xr:uid="{00000000-0005-0000-0000-000059000000}"/>
    <cellStyle name="SAPBEXHLevel0X 3 3" xfId="149" xr:uid="{00000000-0005-0000-0000-00005A000000}"/>
    <cellStyle name="SAPBEXHLevel0X 4" xfId="123" xr:uid="{00000000-0005-0000-0000-00005B000000}"/>
    <cellStyle name="SAPBEXHLevel0X 5" xfId="211" xr:uid="{00000000-0005-0000-0000-00005C000000}"/>
    <cellStyle name="SAPBEXHLevel1" xfId="15" xr:uid="{00000000-0005-0000-0000-00005D000000}"/>
    <cellStyle name="SAPBEXHLevel1 2" xfId="46" xr:uid="{00000000-0005-0000-0000-00005E000000}"/>
    <cellStyle name="SAPBEXHLevel1 2 2" xfId="85" xr:uid="{00000000-0005-0000-0000-00005F000000}"/>
    <cellStyle name="SAPBEXHLevel1 2 2 2" xfId="171" xr:uid="{00000000-0005-0000-0000-000060000000}"/>
    <cellStyle name="SAPBEXHLevel1 2 2 3" xfId="134" xr:uid="{00000000-0005-0000-0000-000061000000}"/>
    <cellStyle name="SAPBEXHLevel1 2 3" xfId="65" xr:uid="{00000000-0005-0000-0000-000062000000}"/>
    <cellStyle name="SAPBEXHLevel1 2 3 2" xfId="152" xr:uid="{00000000-0005-0000-0000-000063000000}"/>
    <cellStyle name="SAPBEXHLevel1 2 3 3" xfId="206" xr:uid="{00000000-0005-0000-0000-000064000000}"/>
    <cellStyle name="SAPBEXHLevel1 2 4" xfId="136" xr:uid="{00000000-0005-0000-0000-000065000000}"/>
    <cellStyle name="SAPBEXHLevel1 2 5" xfId="216" xr:uid="{00000000-0005-0000-0000-000066000000}"/>
    <cellStyle name="SAPBEXHLevel1 3" xfId="74" xr:uid="{00000000-0005-0000-0000-000067000000}"/>
    <cellStyle name="SAPBEXHLevel1 3 2" xfId="160" xr:uid="{00000000-0005-0000-0000-000068000000}"/>
    <cellStyle name="SAPBEXHLevel1 3 3" xfId="179" xr:uid="{00000000-0005-0000-0000-000069000000}"/>
    <cellStyle name="SAPBEXHLevel1 4" xfId="54" xr:uid="{00000000-0005-0000-0000-00006A000000}"/>
    <cellStyle name="SAPBEXHLevel1 4 2" xfId="142" xr:uid="{00000000-0005-0000-0000-00006B000000}"/>
    <cellStyle name="SAPBEXHLevel1 4 3" xfId="201" xr:uid="{00000000-0005-0000-0000-00006C000000}"/>
    <cellStyle name="SAPBEXHLevel1 5" xfId="107" xr:uid="{00000000-0005-0000-0000-00006D000000}"/>
    <cellStyle name="SAPBEXHLevel1 6" xfId="168" xr:uid="{00000000-0005-0000-0000-00006E000000}"/>
    <cellStyle name="SAPBEXHLevel1X" xfId="33" xr:uid="{00000000-0005-0000-0000-00006F000000}"/>
    <cellStyle name="SAPBEXHLevel1X 2" xfId="78" xr:uid="{00000000-0005-0000-0000-000070000000}"/>
    <cellStyle name="SAPBEXHLevel1X 2 2" xfId="164" xr:uid="{00000000-0005-0000-0000-000071000000}"/>
    <cellStyle name="SAPBEXHLevel1X 2 3" xfId="96" xr:uid="{00000000-0005-0000-0000-000072000000}"/>
    <cellStyle name="SAPBEXHLevel1X 3" xfId="58" xr:uid="{00000000-0005-0000-0000-000073000000}"/>
    <cellStyle name="SAPBEXHLevel1X 3 2" xfId="146" xr:uid="{00000000-0005-0000-0000-000074000000}"/>
    <cellStyle name="SAPBEXHLevel1X 3 3" xfId="192" xr:uid="{00000000-0005-0000-0000-000075000000}"/>
    <cellStyle name="SAPBEXHLevel1X 4" xfId="124" xr:uid="{00000000-0005-0000-0000-000076000000}"/>
    <cellStyle name="SAPBEXHLevel1X 5" xfId="180" xr:uid="{00000000-0005-0000-0000-000077000000}"/>
    <cellStyle name="SAPBEXHLevel2" xfId="16" xr:uid="{00000000-0005-0000-0000-000078000000}"/>
    <cellStyle name="SAPBEXHLevel2 2" xfId="47" xr:uid="{00000000-0005-0000-0000-000079000000}"/>
    <cellStyle name="SAPBEXHLevel2 2 2" xfId="86" xr:uid="{00000000-0005-0000-0000-00007A000000}"/>
    <cellStyle name="SAPBEXHLevel2 2 2 2" xfId="172" xr:uid="{00000000-0005-0000-0000-00007B000000}"/>
    <cellStyle name="SAPBEXHLevel2 2 2 3" xfId="169" xr:uid="{00000000-0005-0000-0000-00007C000000}"/>
    <cellStyle name="SAPBEXHLevel2 2 3" xfId="66" xr:uid="{00000000-0005-0000-0000-00007D000000}"/>
    <cellStyle name="SAPBEXHLevel2 2 3 2" xfId="153" xr:uid="{00000000-0005-0000-0000-00007E000000}"/>
    <cellStyle name="SAPBEXHLevel2 2 3 3" xfId="200" xr:uid="{00000000-0005-0000-0000-00007F000000}"/>
    <cellStyle name="SAPBEXHLevel2 2 4" xfId="137" xr:uid="{00000000-0005-0000-0000-000080000000}"/>
    <cellStyle name="SAPBEXHLevel2 2 5" xfId="189" xr:uid="{00000000-0005-0000-0000-000081000000}"/>
    <cellStyle name="SAPBEXHLevel2 3" xfId="75" xr:uid="{00000000-0005-0000-0000-000082000000}"/>
    <cellStyle name="SAPBEXHLevel2 3 2" xfId="161" xr:uid="{00000000-0005-0000-0000-000083000000}"/>
    <cellStyle name="SAPBEXHLevel2 3 3" xfId="178" xr:uid="{00000000-0005-0000-0000-000084000000}"/>
    <cellStyle name="SAPBEXHLevel2 4" xfId="55" xr:uid="{00000000-0005-0000-0000-000085000000}"/>
    <cellStyle name="SAPBEXHLevel2 4 2" xfId="143" xr:uid="{00000000-0005-0000-0000-000086000000}"/>
    <cellStyle name="SAPBEXHLevel2 4 3" xfId="215" xr:uid="{00000000-0005-0000-0000-000087000000}"/>
    <cellStyle name="SAPBEXHLevel2 5" xfId="108" xr:uid="{00000000-0005-0000-0000-000088000000}"/>
    <cellStyle name="SAPBEXHLevel2 6" xfId="186" xr:uid="{00000000-0005-0000-0000-000089000000}"/>
    <cellStyle name="SAPBEXHLevel2X" xfId="34" xr:uid="{00000000-0005-0000-0000-00008A000000}"/>
    <cellStyle name="SAPBEXHLevel2X 2" xfId="79" xr:uid="{00000000-0005-0000-0000-00008B000000}"/>
    <cellStyle name="SAPBEXHLevel2X 2 2" xfId="165" xr:uid="{00000000-0005-0000-0000-00008C000000}"/>
    <cellStyle name="SAPBEXHLevel2X 2 3" xfId="98" xr:uid="{00000000-0005-0000-0000-00008D000000}"/>
    <cellStyle name="SAPBEXHLevel2X 3" xfId="59" xr:uid="{00000000-0005-0000-0000-00008E000000}"/>
    <cellStyle name="SAPBEXHLevel2X 3 2" xfId="147" xr:uid="{00000000-0005-0000-0000-00008F000000}"/>
    <cellStyle name="SAPBEXHLevel2X 3 3" xfId="205" xr:uid="{00000000-0005-0000-0000-000090000000}"/>
    <cellStyle name="SAPBEXHLevel2X 4" xfId="125" xr:uid="{00000000-0005-0000-0000-000091000000}"/>
    <cellStyle name="SAPBEXHLevel2X 5" xfId="194" xr:uid="{00000000-0005-0000-0000-000092000000}"/>
    <cellStyle name="SAPBEXHLevel3" xfId="17" xr:uid="{00000000-0005-0000-0000-000093000000}"/>
    <cellStyle name="SAPBEXHLevel3 2" xfId="48" xr:uid="{00000000-0005-0000-0000-000094000000}"/>
    <cellStyle name="SAPBEXHLevel3 2 2" xfId="87" xr:uid="{00000000-0005-0000-0000-000095000000}"/>
    <cellStyle name="SAPBEXHLevel3 2 2 2" xfId="173" xr:uid="{00000000-0005-0000-0000-000096000000}"/>
    <cellStyle name="SAPBEXHLevel3 2 2 3" xfId="133" xr:uid="{00000000-0005-0000-0000-000097000000}"/>
    <cellStyle name="SAPBEXHLevel3 2 3" xfId="67" xr:uid="{00000000-0005-0000-0000-000098000000}"/>
    <cellStyle name="SAPBEXHLevel3 2 3 2" xfId="154" xr:uid="{00000000-0005-0000-0000-000099000000}"/>
    <cellStyle name="SAPBEXHLevel3 2 3 3" xfId="214" xr:uid="{00000000-0005-0000-0000-00009A000000}"/>
    <cellStyle name="SAPBEXHLevel3 2 4" xfId="138" xr:uid="{00000000-0005-0000-0000-00009B000000}"/>
    <cellStyle name="SAPBEXHLevel3 2 5" xfId="100" xr:uid="{00000000-0005-0000-0000-00009C000000}"/>
    <cellStyle name="SAPBEXHLevel3 3" xfId="76" xr:uid="{00000000-0005-0000-0000-00009D000000}"/>
    <cellStyle name="SAPBEXHLevel3 3 2" xfId="162" xr:uid="{00000000-0005-0000-0000-00009E000000}"/>
    <cellStyle name="SAPBEXHLevel3 3 3" xfId="177" xr:uid="{00000000-0005-0000-0000-00009F000000}"/>
    <cellStyle name="SAPBEXHLevel3 4" xfId="56" xr:uid="{00000000-0005-0000-0000-0000A0000000}"/>
    <cellStyle name="SAPBEXHLevel3 4 2" xfId="144" xr:uid="{00000000-0005-0000-0000-0000A1000000}"/>
    <cellStyle name="SAPBEXHLevel3 4 3" xfId="188" xr:uid="{00000000-0005-0000-0000-0000A2000000}"/>
    <cellStyle name="SAPBEXHLevel3 5" xfId="109" xr:uid="{00000000-0005-0000-0000-0000A3000000}"/>
    <cellStyle name="SAPBEXHLevel3 6" xfId="150" xr:uid="{00000000-0005-0000-0000-0000A4000000}"/>
    <cellStyle name="SAPBEXHLevel3X" xfId="35" xr:uid="{00000000-0005-0000-0000-0000A5000000}"/>
    <cellStyle name="SAPBEXHLevel3X 2" xfId="80" xr:uid="{00000000-0005-0000-0000-0000A6000000}"/>
    <cellStyle name="SAPBEXHLevel3X 2 2" xfId="166" xr:uid="{00000000-0005-0000-0000-0000A7000000}"/>
    <cellStyle name="SAPBEXHLevel3X 2 3" xfId="99" xr:uid="{00000000-0005-0000-0000-0000A8000000}"/>
    <cellStyle name="SAPBEXHLevel3X 3" xfId="60" xr:uid="{00000000-0005-0000-0000-0000A9000000}"/>
    <cellStyle name="SAPBEXHLevel3X 3 2" xfId="148" xr:uid="{00000000-0005-0000-0000-0000AA000000}"/>
    <cellStyle name="SAPBEXHLevel3X 3 3" xfId="199" xr:uid="{00000000-0005-0000-0000-0000AB000000}"/>
    <cellStyle name="SAPBEXHLevel3X 4" xfId="126" xr:uid="{00000000-0005-0000-0000-0000AC000000}"/>
    <cellStyle name="SAPBEXHLevel3X 5" xfId="208" xr:uid="{00000000-0005-0000-0000-0000AD000000}"/>
    <cellStyle name="SAPBEXresData" xfId="36" xr:uid="{00000000-0005-0000-0000-0000AE000000}"/>
    <cellStyle name="SAPBEXresData 2" xfId="127" xr:uid="{00000000-0005-0000-0000-0000AF000000}"/>
    <cellStyle name="SAPBEXresData 3" xfId="203" xr:uid="{00000000-0005-0000-0000-0000B0000000}"/>
    <cellStyle name="SAPBEXresDataEmph" xfId="37" xr:uid="{00000000-0005-0000-0000-0000B1000000}"/>
    <cellStyle name="SAPBEXresDataEmph 2" xfId="128" xr:uid="{00000000-0005-0000-0000-0000B2000000}"/>
    <cellStyle name="SAPBEXresDataEmph 3" xfId="217" xr:uid="{00000000-0005-0000-0000-0000B3000000}"/>
    <cellStyle name="SAPBEXresItem" xfId="38" xr:uid="{00000000-0005-0000-0000-0000B4000000}"/>
    <cellStyle name="SAPBEXresItem 2" xfId="129" xr:uid="{00000000-0005-0000-0000-0000B5000000}"/>
    <cellStyle name="SAPBEXresItem 3" xfId="190" xr:uid="{00000000-0005-0000-0000-0000B6000000}"/>
    <cellStyle name="SAPBEXresItemX" xfId="39" xr:uid="{00000000-0005-0000-0000-0000B7000000}"/>
    <cellStyle name="SAPBEXresItemX 2" xfId="130" xr:uid="{00000000-0005-0000-0000-0000B8000000}"/>
    <cellStyle name="SAPBEXresItemX 3" xfId="140" xr:uid="{00000000-0005-0000-0000-0000B9000000}"/>
    <cellStyle name="SAPBEXstdData" xfId="18" xr:uid="{00000000-0005-0000-0000-0000BA000000}"/>
    <cellStyle name="SAPBEXstdData 2" xfId="110" xr:uid="{00000000-0005-0000-0000-0000BB000000}"/>
    <cellStyle name="SAPBEXstdData 3" xfId="185" xr:uid="{00000000-0005-0000-0000-0000BC000000}"/>
    <cellStyle name="SAPBEXstdDataEmph" xfId="40" xr:uid="{00000000-0005-0000-0000-0000BD000000}"/>
    <cellStyle name="SAPBEXstdDataEmph 2" xfId="131" xr:uid="{00000000-0005-0000-0000-0000BE000000}"/>
    <cellStyle name="SAPBEXstdDataEmph 3" xfId="196" xr:uid="{00000000-0005-0000-0000-0000BF000000}"/>
    <cellStyle name="SAPBEXstdItem" xfId="13" xr:uid="{00000000-0005-0000-0000-0000C0000000}"/>
    <cellStyle name="SAPBEXstdItem 2" xfId="105" xr:uid="{00000000-0005-0000-0000-0000C1000000}"/>
    <cellStyle name="SAPBEXstdItem 3" xfId="97" xr:uid="{00000000-0005-0000-0000-0000C2000000}"/>
    <cellStyle name="SAPBEXstdItemX" xfId="10" xr:uid="{00000000-0005-0000-0000-0000C3000000}"/>
    <cellStyle name="SAPBEXstdItemX 2" xfId="102" xr:uid="{00000000-0005-0000-0000-0000C4000000}"/>
    <cellStyle name="SAPBEXstdItemX 3" xfId="198" xr:uid="{00000000-0005-0000-0000-0000C5000000}"/>
    <cellStyle name="SAPBEXtitle" xfId="4" xr:uid="{00000000-0005-0000-0000-0000C6000000}"/>
    <cellStyle name="SAPBEXtitle 2" xfId="42" xr:uid="{00000000-0005-0000-0000-0000C7000000}"/>
    <cellStyle name="SAPBEXtitle 2 2" xfId="81" xr:uid="{00000000-0005-0000-0000-0000C8000000}"/>
    <cellStyle name="SAPBEXtitle 2 3" xfId="61" xr:uid="{00000000-0005-0000-0000-0000C9000000}"/>
    <cellStyle name="SAPBEXundefined" xfId="41" xr:uid="{00000000-0005-0000-0000-0000CA000000}"/>
    <cellStyle name="SAPBEXundefined 2" xfId="132" xr:uid="{00000000-0005-0000-0000-0000CB000000}"/>
    <cellStyle name="SAPBEXundefined 3" xfId="210" xr:uid="{00000000-0005-0000-0000-0000CC000000}"/>
    <cellStyle name="Standard" xfId="0" builtinId="0"/>
    <cellStyle name="Standard 2" xfId="2" xr:uid="{00000000-0005-0000-0000-0000CE000000}"/>
    <cellStyle name="Standard 2 2" xfId="50" xr:uid="{00000000-0005-0000-0000-0000CF000000}"/>
    <cellStyle name="Standard 2 3" xfId="3" xr:uid="{00000000-0005-0000-0000-0000D0000000}"/>
    <cellStyle name="Standard 3" xfId="49" xr:uid="{00000000-0005-0000-0000-0000D1000000}"/>
    <cellStyle name="Standard 3 2" xfId="88" xr:uid="{00000000-0005-0000-0000-0000D2000000}"/>
    <cellStyle name="Standard 3 3" xfId="68" xr:uid="{00000000-0005-0000-0000-0000D3000000}"/>
    <cellStyle name="Standard 3 3 2" xfId="91" xr:uid="{00000000-0005-0000-0000-0000D4000000}"/>
    <cellStyle name="Standard 3 3 3" xfId="155" xr:uid="{00000000-0005-0000-0000-0000D5000000}"/>
    <cellStyle name="Standard 4" xfId="69" xr:uid="{00000000-0005-0000-0000-0000D6000000}"/>
    <cellStyle name="Standard 4 2" xfId="92" xr:uid="{00000000-0005-0000-0000-0000D7000000}"/>
    <cellStyle name="Standard 4 3" xfId="156" xr:uid="{00000000-0005-0000-0000-0000D8000000}"/>
    <cellStyle name="Standard 5" xfId="95" xr:uid="{00000000-0005-0000-0000-0000D9000000}"/>
    <cellStyle name="Standard 5 2" xfId="176" xr:uid="{00000000-0005-0000-0000-0000DA000000}"/>
  </cellStyles>
  <dxfs count="0"/>
  <tableStyles count="0" defaultTableStyle="TableStyleMedium9" defaultPivotStyle="PivotStyleLight16"/>
  <colors>
    <mruColors>
      <color rgb="FFFBD581"/>
      <color rgb="FFFFF4CC"/>
      <color rgb="FF99FF33"/>
      <color rgb="FF66FF33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8.bin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9.bin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0.bin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1.bin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2.bin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3.bin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4.bin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A505E-B65A-400C-B3D3-0C0E91563592}">
  <dimension ref="A1:F15"/>
  <sheetViews>
    <sheetView showGridLines="0" tabSelected="1" zoomScale="140" zoomScaleNormal="140" workbookViewId="0">
      <selection activeCell="C3" sqref="C3:E13"/>
    </sheetView>
  </sheetViews>
  <sheetFormatPr baseColWidth="10" defaultColWidth="10.85546875" defaultRowHeight="12.75" x14ac:dyDescent="0.2"/>
  <cols>
    <col min="1" max="1" width="28.7109375" style="9" customWidth="1"/>
    <col min="2" max="2" width="9.7109375" style="9" customWidth="1"/>
    <col min="3" max="4" width="18.7109375" style="9" customWidth="1"/>
    <col min="5" max="5" width="9.7109375" style="9" customWidth="1"/>
    <col min="6" max="16384" width="10.85546875" style="9"/>
  </cols>
  <sheetData>
    <row r="1" spans="1:6" s="2" customFormat="1" ht="20.100000000000001" customHeight="1" x14ac:dyDescent="0.2">
      <c r="A1" s="30" t="s">
        <v>42</v>
      </c>
      <c r="B1" s="35"/>
      <c r="C1" s="35"/>
      <c r="D1" s="35"/>
      <c r="E1" s="35"/>
    </row>
    <row r="2" spans="1:6" s="3" customFormat="1" ht="24" customHeight="1" x14ac:dyDescent="0.2">
      <c r="A2" s="36" t="s">
        <v>2</v>
      </c>
      <c r="B2" s="36"/>
      <c r="C2" s="29" t="s">
        <v>36</v>
      </c>
      <c r="D2" s="29" t="s">
        <v>35</v>
      </c>
      <c r="E2" s="37" t="s">
        <v>0</v>
      </c>
    </row>
    <row r="3" spans="1:6" s="3" customFormat="1" ht="12" customHeight="1" x14ac:dyDescent="0.2">
      <c r="A3" s="38" t="s">
        <v>5</v>
      </c>
      <c r="B3" s="38" t="s">
        <v>6</v>
      </c>
      <c r="C3" s="31" t="s">
        <v>43</v>
      </c>
      <c r="D3" s="31" t="s">
        <v>44</v>
      </c>
      <c r="E3" s="31" t="s">
        <v>45</v>
      </c>
      <c r="F3" s="6"/>
    </row>
    <row r="4" spans="1:6" s="3" customFormat="1" ht="12" customHeight="1" x14ac:dyDescent="0.2">
      <c r="A4" s="38"/>
      <c r="B4" s="38" t="s">
        <v>7</v>
      </c>
      <c r="C4" s="31" t="s">
        <v>46</v>
      </c>
      <c r="D4" s="31" t="s">
        <v>47</v>
      </c>
      <c r="E4" s="31" t="s">
        <v>48</v>
      </c>
      <c r="F4" s="6"/>
    </row>
    <row r="5" spans="1:6" s="3" customFormat="1" ht="12" customHeight="1" x14ac:dyDescent="0.2">
      <c r="A5" s="38" t="s">
        <v>8</v>
      </c>
      <c r="B5" s="38" t="s">
        <v>6</v>
      </c>
      <c r="C5" s="31" t="s">
        <v>49</v>
      </c>
      <c r="D5" s="31" t="s">
        <v>50</v>
      </c>
      <c r="E5" s="31" t="s">
        <v>51</v>
      </c>
    </row>
    <row r="6" spans="1:6" s="3" customFormat="1" ht="12" customHeight="1" x14ac:dyDescent="0.2">
      <c r="A6" s="38"/>
      <c r="B6" s="38" t="s">
        <v>7</v>
      </c>
      <c r="C6" s="31" t="s">
        <v>52</v>
      </c>
      <c r="D6" s="31" t="s">
        <v>53</v>
      </c>
      <c r="E6" s="31" t="s">
        <v>54</v>
      </c>
    </row>
    <row r="7" spans="1:6" s="3" customFormat="1" ht="12" customHeight="1" x14ac:dyDescent="0.2">
      <c r="A7" s="39" t="s">
        <v>9</v>
      </c>
      <c r="B7" s="39" t="s">
        <v>10</v>
      </c>
      <c r="C7" s="32" t="s">
        <v>55</v>
      </c>
      <c r="D7" s="32" t="s">
        <v>56</v>
      </c>
      <c r="E7" s="32" t="s">
        <v>57</v>
      </c>
    </row>
    <row r="8" spans="1:6" s="3" customFormat="1" ht="12" customHeight="1" x14ac:dyDescent="0.2">
      <c r="A8" s="38" t="s">
        <v>11</v>
      </c>
      <c r="B8" s="38" t="s">
        <v>6</v>
      </c>
      <c r="C8" s="31" t="s">
        <v>58</v>
      </c>
      <c r="D8" s="31" t="s">
        <v>59</v>
      </c>
      <c r="E8" s="31" t="s">
        <v>60</v>
      </c>
    </row>
    <row r="9" spans="1:6" s="3" customFormat="1" ht="12" customHeight="1" x14ac:dyDescent="0.2">
      <c r="A9" s="40"/>
      <c r="B9" s="38" t="s">
        <v>7</v>
      </c>
      <c r="C9" s="31" t="s">
        <v>61</v>
      </c>
      <c r="D9" s="31" t="s">
        <v>62</v>
      </c>
      <c r="E9" s="31" t="s">
        <v>63</v>
      </c>
    </row>
    <row r="10" spans="1:6" s="3" customFormat="1" ht="12" customHeight="1" x14ac:dyDescent="0.2">
      <c r="A10" s="38" t="s">
        <v>12</v>
      </c>
      <c r="B10" s="38" t="s">
        <v>6</v>
      </c>
      <c r="C10" s="31" t="s">
        <v>64</v>
      </c>
      <c r="D10" s="31" t="s">
        <v>65</v>
      </c>
      <c r="E10" s="31" t="s">
        <v>66</v>
      </c>
    </row>
    <row r="11" spans="1:6" s="3" customFormat="1" ht="12" customHeight="1" x14ac:dyDescent="0.2">
      <c r="A11" s="40"/>
      <c r="B11" s="38" t="s">
        <v>7</v>
      </c>
      <c r="C11" s="31" t="s">
        <v>67</v>
      </c>
      <c r="D11" s="31" t="s">
        <v>68</v>
      </c>
      <c r="E11" s="31" t="s">
        <v>69</v>
      </c>
    </row>
    <row r="12" spans="1:6" s="3" customFormat="1" ht="12" customHeight="1" x14ac:dyDescent="0.2">
      <c r="A12" s="39" t="s">
        <v>13</v>
      </c>
      <c r="B12" s="39" t="s">
        <v>10</v>
      </c>
      <c r="C12" s="32" t="s">
        <v>70</v>
      </c>
      <c r="D12" s="32" t="s">
        <v>71</v>
      </c>
      <c r="E12" s="32" t="s">
        <v>72</v>
      </c>
    </row>
    <row r="13" spans="1:6" s="3" customFormat="1" ht="12" customHeight="1" x14ac:dyDescent="0.2">
      <c r="A13" s="36" t="s">
        <v>14</v>
      </c>
      <c r="B13" s="36" t="s">
        <v>10</v>
      </c>
      <c r="C13" s="32" t="s">
        <v>73</v>
      </c>
      <c r="D13" s="32" t="s">
        <v>74</v>
      </c>
      <c r="E13" s="32" t="s">
        <v>75</v>
      </c>
      <c r="F13" s="6"/>
    </row>
    <row r="14" spans="1:6" ht="12" customHeight="1" x14ac:dyDescent="0.2"/>
    <row r="15" spans="1:6" x14ac:dyDescent="0.2">
      <c r="A15" s="10" t="s">
        <v>1</v>
      </c>
      <c r="C15" s="11"/>
      <c r="D15" s="11"/>
      <c r="E15" s="11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8"/>
  <sheetViews>
    <sheetView showGridLines="0" workbookViewId="0">
      <selection activeCell="C4" sqref="C4"/>
    </sheetView>
  </sheetViews>
  <sheetFormatPr baseColWidth="10" defaultColWidth="10.85546875" defaultRowHeight="12.75" x14ac:dyDescent="0.2"/>
  <cols>
    <col min="1" max="1" width="28.7109375" style="9" customWidth="1"/>
    <col min="2" max="2" width="9.7109375" style="9" customWidth="1"/>
    <col min="3" max="4" width="18.7109375" style="9" customWidth="1"/>
    <col min="5" max="5" width="9.7109375" style="9" customWidth="1"/>
    <col min="6" max="16384" width="10.85546875" style="9"/>
  </cols>
  <sheetData>
    <row r="1" spans="1:6" s="2" customFormat="1" ht="20.100000000000001" customHeight="1" x14ac:dyDescent="0.2">
      <c r="A1" s="1" t="s">
        <v>29</v>
      </c>
    </row>
    <row r="2" spans="1:6" s="3" customFormat="1" ht="12" customHeight="1" x14ac:dyDescent="0.2">
      <c r="A2" s="12" t="s">
        <v>2</v>
      </c>
      <c r="B2" s="12"/>
      <c r="C2" s="13" t="s">
        <v>3</v>
      </c>
      <c r="D2" s="13" t="s">
        <v>4</v>
      </c>
      <c r="E2" s="14" t="s">
        <v>0</v>
      </c>
    </row>
    <row r="3" spans="1:6" s="3" customFormat="1" ht="12" customHeight="1" x14ac:dyDescent="0.2">
      <c r="A3" s="4"/>
      <c r="B3" s="4"/>
      <c r="C3" s="4"/>
      <c r="D3" s="4"/>
      <c r="E3" s="4"/>
    </row>
    <row r="4" spans="1:6" s="3" customFormat="1" ht="12" customHeight="1" x14ac:dyDescent="0.2">
      <c r="A4" s="4" t="s">
        <v>5</v>
      </c>
      <c r="B4" s="4" t="s">
        <v>6</v>
      </c>
      <c r="C4" s="5">
        <v>34939</v>
      </c>
      <c r="D4" s="5">
        <v>16306</v>
      </c>
      <c r="E4" s="5">
        <v>51245</v>
      </c>
    </row>
    <row r="5" spans="1:6" s="3" customFormat="1" ht="12" customHeight="1" x14ac:dyDescent="0.2">
      <c r="A5" s="4"/>
      <c r="B5" s="4" t="s">
        <v>7</v>
      </c>
      <c r="C5" s="5">
        <v>1115</v>
      </c>
      <c r="D5" s="5">
        <v>1686</v>
      </c>
      <c r="E5" s="5">
        <v>2801</v>
      </c>
      <c r="F5" s="6"/>
    </row>
    <row r="6" spans="1:6" s="3" customFormat="1" ht="12" customHeight="1" x14ac:dyDescent="0.2">
      <c r="A6" s="4" t="s">
        <v>8</v>
      </c>
      <c r="B6" s="4" t="s">
        <v>6</v>
      </c>
      <c r="C6" s="5">
        <v>8663</v>
      </c>
      <c r="D6" s="5">
        <v>18326</v>
      </c>
      <c r="E6" s="5">
        <v>26989</v>
      </c>
    </row>
    <row r="7" spans="1:6" s="3" customFormat="1" ht="12" customHeight="1" x14ac:dyDescent="0.2">
      <c r="A7" s="4"/>
      <c r="B7" s="4" t="s">
        <v>7</v>
      </c>
      <c r="C7" s="5">
        <v>7830</v>
      </c>
      <c r="D7" s="5">
        <v>37193</v>
      </c>
      <c r="E7" s="5">
        <v>45023</v>
      </c>
    </row>
    <row r="8" spans="1:6" s="3" customFormat="1" ht="12" customHeight="1" x14ac:dyDescent="0.2">
      <c r="A8" s="16" t="s">
        <v>9</v>
      </c>
      <c r="B8" s="16" t="s">
        <v>10</v>
      </c>
      <c r="C8" s="17">
        <v>52547</v>
      </c>
      <c r="D8" s="17">
        <v>73511</v>
      </c>
      <c r="E8" s="17">
        <v>126058</v>
      </c>
    </row>
    <row r="9" spans="1:6" s="3" customFormat="1" ht="12" customHeight="1" x14ac:dyDescent="0.2">
      <c r="A9" s="4"/>
      <c r="B9" s="4"/>
      <c r="C9" s="7"/>
      <c r="D9" s="7"/>
      <c r="E9" s="7"/>
    </row>
    <row r="10" spans="1:6" s="3" customFormat="1" ht="12" customHeight="1" x14ac:dyDescent="0.2">
      <c r="A10" s="4" t="s">
        <v>11</v>
      </c>
      <c r="B10" s="4" t="s">
        <v>6</v>
      </c>
      <c r="C10" s="5">
        <v>7970</v>
      </c>
      <c r="D10" s="5">
        <v>3818</v>
      </c>
      <c r="E10" s="5">
        <v>11788</v>
      </c>
    </row>
    <row r="11" spans="1:6" s="3" customFormat="1" ht="12" customHeight="1" x14ac:dyDescent="0.2">
      <c r="A11" s="4"/>
      <c r="B11" s="4" t="s">
        <v>7</v>
      </c>
      <c r="C11" s="5">
        <v>1679</v>
      </c>
      <c r="D11" s="5">
        <v>3611</v>
      </c>
      <c r="E11" s="5">
        <v>5290</v>
      </c>
    </row>
    <row r="12" spans="1:6" s="3" customFormat="1" ht="12" customHeight="1" x14ac:dyDescent="0.2">
      <c r="A12" s="4" t="s">
        <v>12</v>
      </c>
      <c r="B12" s="4" t="s">
        <v>6</v>
      </c>
      <c r="C12" s="5">
        <v>7314</v>
      </c>
      <c r="D12" s="5">
        <v>3437</v>
      </c>
      <c r="E12" s="5">
        <v>10751</v>
      </c>
    </row>
    <row r="13" spans="1:6" s="3" customFormat="1" ht="12" customHeight="1" x14ac:dyDescent="0.2">
      <c r="A13" s="4"/>
      <c r="B13" s="4" t="s">
        <v>7</v>
      </c>
      <c r="C13" s="5">
        <v>2064</v>
      </c>
      <c r="D13" s="5">
        <v>2811</v>
      </c>
      <c r="E13" s="5">
        <v>4875</v>
      </c>
    </row>
    <row r="14" spans="1:6" s="3" customFormat="1" ht="12" customHeight="1" x14ac:dyDescent="0.2">
      <c r="A14" s="16" t="s">
        <v>13</v>
      </c>
      <c r="B14" s="16" t="s">
        <v>10</v>
      </c>
      <c r="C14" s="17">
        <v>19027</v>
      </c>
      <c r="D14" s="17">
        <v>13677</v>
      </c>
      <c r="E14" s="17">
        <v>32704</v>
      </c>
    </row>
    <row r="15" spans="1:6" s="3" customFormat="1" ht="12" customHeight="1" x14ac:dyDescent="0.2">
      <c r="A15" s="8"/>
      <c r="B15" s="8"/>
      <c r="C15" s="7"/>
      <c r="D15" s="7"/>
      <c r="E15" s="7"/>
    </row>
    <row r="16" spans="1:6" s="3" customFormat="1" ht="12" customHeight="1" x14ac:dyDescent="0.2">
      <c r="A16" s="12" t="s">
        <v>14</v>
      </c>
      <c r="B16" s="12" t="s">
        <v>10</v>
      </c>
      <c r="C16" s="15">
        <v>71574</v>
      </c>
      <c r="D16" s="15">
        <v>87188</v>
      </c>
      <c r="E16" s="15">
        <v>158762</v>
      </c>
    </row>
    <row r="17" spans="1:5" ht="12" customHeight="1" x14ac:dyDescent="0.2"/>
    <row r="18" spans="1:5" x14ac:dyDescent="0.2">
      <c r="A18" s="10" t="s">
        <v>1</v>
      </c>
      <c r="C18" s="11"/>
      <c r="D18" s="11"/>
      <c r="E18" s="11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8.7109375" style="22" customWidth="1"/>
    <col min="2" max="2" width="9.7109375" style="22" customWidth="1"/>
    <col min="3" max="4" width="18.7109375" style="22" customWidth="1"/>
    <col min="5" max="5" width="9.7109375" style="22" customWidth="1"/>
    <col min="6" max="16384" width="10.85546875" style="22"/>
  </cols>
  <sheetData>
    <row r="1" spans="1:6" s="19" customFormat="1" ht="20.100000000000001" customHeight="1" x14ac:dyDescent="0.2">
      <c r="A1" s="18" t="s">
        <v>28</v>
      </c>
    </row>
    <row r="2" spans="1:6" s="20" customFormat="1" ht="12" customHeight="1" x14ac:dyDescent="0.2">
      <c r="A2" s="12" t="s">
        <v>2</v>
      </c>
      <c r="B2" s="12"/>
      <c r="C2" s="13" t="s">
        <v>3</v>
      </c>
      <c r="D2" s="13" t="s">
        <v>4</v>
      </c>
      <c r="E2" s="14" t="s">
        <v>0</v>
      </c>
    </row>
    <row r="3" spans="1:6" s="20" customFormat="1" ht="12" customHeight="1" x14ac:dyDescent="0.2">
      <c r="A3" s="4"/>
      <c r="B3" s="4"/>
      <c r="C3" s="4"/>
      <c r="D3" s="4"/>
      <c r="E3" s="4"/>
    </row>
    <row r="4" spans="1:6" s="20" customFormat="1" ht="12" customHeight="1" x14ac:dyDescent="0.2">
      <c r="A4" s="4" t="s">
        <v>5</v>
      </c>
      <c r="B4" s="4" t="s">
        <v>6</v>
      </c>
      <c r="C4" s="5">
        <v>35573</v>
      </c>
      <c r="D4" s="5">
        <v>16907</v>
      </c>
      <c r="E4" s="5">
        <v>52480</v>
      </c>
    </row>
    <row r="5" spans="1:6" s="20" customFormat="1" ht="12" customHeight="1" x14ac:dyDescent="0.2">
      <c r="A5" s="4"/>
      <c r="B5" s="4" t="s">
        <v>7</v>
      </c>
      <c r="C5" s="5">
        <v>1034</v>
      </c>
      <c r="D5" s="5">
        <v>1693</v>
      </c>
      <c r="E5" s="5">
        <v>2727</v>
      </c>
      <c r="F5" s="21"/>
    </row>
    <row r="6" spans="1:6" s="20" customFormat="1" ht="12" customHeight="1" x14ac:dyDescent="0.2">
      <c r="A6" s="4" t="s">
        <v>8</v>
      </c>
      <c r="B6" s="4" t="s">
        <v>6</v>
      </c>
      <c r="C6" s="5">
        <v>8852</v>
      </c>
      <c r="D6" s="5">
        <v>18261</v>
      </c>
      <c r="E6" s="5">
        <v>27113</v>
      </c>
    </row>
    <row r="7" spans="1:6" s="20" customFormat="1" ht="12" customHeight="1" x14ac:dyDescent="0.2">
      <c r="A7" s="4"/>
      <c r="B7" s="4" t="s">
        <v>7</v>
      </c>
      <c r="C7" s="5">
        <v>8061</v>
      </c>
      <c r="D7" s="5">
        <v>37786</v>
      </c>
      <c r="E7" s="5">
        <v>45847</v>
      </c>
    </row>
    <row r="8" spans="1:6" s="20" customFormat="1" ht="12" customHeight="1" x14ac:dyDescent="0.2">
      <c r="A8" s="16" t="s">
        <v>9</v>
      </c>
      <c r="B8" s="16" t="s">
        <v>10</v>
      </c>
      <c r="C8" s="17">
        <v>53520</v>
      </c>
      <c r="D8" s="17">
        <v>74647</v>
      </c>
      <c r="E8" s="17">
        <v>128167</v>
      </c>
    </row>
    <row r="9" spans="1:6" s="20" customFormat="1" ht="12" customHeight="1" x14ac:dyDescent="0.2">
      <c r="A9" s="4"/>
      <c r="B9" s="4"/>
      <c r="C9" s="7"/>
      <c r="D9" s="7"/>
      <c r="E9" s="7"/>
    </row>
    <row r="10" spans="1:6" s="20" customFormat="1" ht="12" customHeight="1" x14ac:dyDescent="0.2">
      <c r="A10" s="4" t="s">
        <v>11</v>
      </c>
      <c r="B10" s="4" t="s">
        <v>6</v>
      </c>
      <c r="C10" s="5">
        <v>7562</v>
      </c>
      <c r="D10" s="5">
        <v>3734</v>
      </c>
      <c r="E10" s="5">
        <v>11296</v>
      </c>
    </row>
    <row r="11" spans="1:6" s="20" customFormat="1" ht="12" customHeight="1" x14ac:dyDescent="0.2">
      <c r="A11" s="4"/>
      <c r="B11" s="4" t="s">
        <v>7</v>
      </c>
      <c r="C11" s="5">
        <v>1661</v>
      </c>
      <c r="D11" s="5">
        <v>3472</v>
      </c>
      <c r="E11" s="5">
        <v>5133</v>
      </c>
    </row>
    <row r="12" spans="1:6" s="20" customFormat="1" ht="12" customHeight="1" x14ac:dyDescent="0.2">
      <c r="A12" s="4" t="s">
        <v>12</v>
      </c>
      <c r="B12" s="4" t="s">
        <v>6</v>
      </c>
      <c r="C12" s="5">
        <v>6740</v>
      </c>
      <c r="D12" s="5">
        <v>3129</v>
      </c>
      <c r="E12" s="5">
        <v>9869</v>
      </c>
    </row>
    <row r="13" spans="1:6" s="20" customFormat="1" ht="12" customHeight="1" x14ac:dyDescent="0.2">
      <c r="A13" s="4"/>
      <c r="B13" s="4" t="s">
        <v>7</v>
      </c>
      <c r="C13" s="5">
        <v>1907</v>
      </c>
      <c r="D13" s="5">
        <v>2547</v>
      </c>
      <c r="E13" s="5">
        <v>4454</v>
      </c>
    </row>
    <row r="14" spans="1:6" s="20" customFormat="1" ht="12" customHeight="1" x14ac:dyDescent="0.2">
      <c r="A14" s="16" t="s">
        <v>13</v>
      </c>
      <c r="B14" s="16" t="s">
        <v>10</v>
      </c>
      <c r="C14" s="17">
        <v>17870</v>
      </c>
      <c r="D14" s="17">
        <v>12882</v>
      </c>
      <c r="E14" s="17">
        <v>30752</v>
      </c>
    </row>
    <row r="15" spans="1:6" s="20" customFormat="1" ht="12" customHeight="1" x14ac:dyDescent="0.2">
      <c r="A15" s="8"/>
      <c r="B15" s="8"/>
      <c r="C15" s="7"/>
      <c r="D15" s="7"/>
      <c r="E15" s="7"/>
    </row>
    <row r="16" spans="1:6" s="20" customFormat="1" ht="12" customHeight="1" x14ac:dyDescent="0.2">
      <c r="A16" s="12" t="s">
        <v>14</v>
      </c>
      <c r="B16" s="12" t="s">
        <v>10</v>
      </c>
      <c r="C16" s="15">
        <v>71390</v>
      </c>
      <c r="D16" s="15">
        <v>87529</v>
      </c>
      <c r="E16" s="15">
        <v>158919</v>
      </c>
    </row>
    <row r="17" spans="1:5" ht="12" customHeight="1" x14ac:dyDescent="0.2"/>
    <row r="18" spans="1:5" x14ac:dyDescent="0.2">
      <c r="A18" s="23" t="s">
        <v>1</v>
      </c>
      <c r="C18" s="24"/>
      <c r="D18" s="24"/>
      <c r="E18" s="24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8"/>
  <sheetViews>
    <sheetView showGridLines="0" workbookViewId="0">
      <selection activeCell="A2" sqref="A2"/>
    </sheetView>
  </sheetViews>
  <sheetFormatPr baseColWidth="10" defaultColWidth="10.85546875" defaultRowHeight="12.75" x14ac:dyDescent="0.2"/>
  <cols>
    <col min="1" max="1" width="28.7109375" style="22" customWidth="1"/>
    <col min="2" max="2" width="9.7109375" style="22" customWidth="1"/>
    <col min="3" max="4" width="18.7109375" style="22" customWidth="1"/>
    <col min="5" max="5" width="9.7109375" style="22" customWidth="1"/>
    <col min="6" max="16384" width="10.85546875" style="22"/>
  </cols>
  <sheetData>
    <row r="1" spans="1:6" s="19" customFormat="1" ht="20.100000000000001" customHeight="1" x14ac:dyDescent="0.2">
      <c r="A1" s="18" t="s">
        <v>27</v>
      </c>
    </row>
    <row r="2" spans="1:6" s="20" customFormat="1" ht="12" customHeight="1" x14ac:dyDescent="0.2">
      <c r="A2" s="12" t="s">
        <v>2</v>
      </c>
      <c r="B2" s="12"/>
      <c r="C2" s="13" t="s">
        <v>3</v>
      </c>
      <c r="D2" s="13" t="s">
        <v>4</v>
      </c>
      <c r="E2" s="14" t="s">
        <v>0</v>
      </c>
    </row>
    <row r="3" spans="1:6" s="20" customFormat="1" ht="12" customHeight="1" x14ac:dyDescent="0.2">
      <c r="A3" s="4"/>
      <c r="B3" s="4"/>
      <c r="C3" s="4"/>
      <c r="D3" s="4"/>
      <c r="E3" s="4"/>
    </row>
    <row r="4" spans="1:6" s="20" customFormat="1" ht="12" customHeight="1" x14ac:dyDescent="0.2">
      <c r="A4" s="4" t="s">
        <v>5</v>
      </c>
      <c r="B4" s="4" t="s">
        <v>6</v>
      </c>
      <c r="C4" s="5">
        <v>36488</v>
      </c>
      <c r="D4" s="5">
        <v>17366</v>
      </c>
      <c r="E4" s="5">
        <v>53854</v>
      </c>
    </row>
    <row r="5" spans="1:6" s="20" customFormat="1" ht="12" customHeight="1" x14ac:dyDescent="0.2">
      <c r="A5" s="4"/>
      <c r="B5" s="4" t="s">
        <v>7</v>
      </c>
      <c r="C5" s="5">
        <v>1005</v>
      </c>
      <c r="D5" s="5">
        <v>1716</v>
      </c>
      <c r="E5" s="5">
        <v>2721</v>
      </c>
      <c r="F5" s="21"/>
    </row>
    <row r="6" spans="1:6" s="20" customFormat="1" ht="12" customHeight="1" x14ac:dyDescent="0.2">
      <c r="A6" s="4" t="s">
        <v>8</v>
      </c>
      <c r="B6" s="4" t="s">
        <v>6</v>
      </c>
      <c r="C6" s="5">
        <v>8936</v>
      </c>
      <c r="D6" s="5">
        <v>18547</v>
      </c>
      <c r="E6" s="5">
        <v>27483</v>
      </c>
    </row>
    <row r="7" spans="1:6" s="20" customFormat="1" ht="12" customHeight="1" x14ac:dyDescent="0.2">
      <c r="A7" s="4"/>
      <c r="B7" s="4" t="s">
        <v>7</v>
      </c>
      <c r="C7" s="5">
        <v>8202</v>
      </c>
      <c r="D7" s="5">
        <v>38654</v>
      </c>
      <c r="E7" s="5">
        <v>46856</v>
      </c>
    </row>
    <row r="8" spans="1:6" s="20" customFormat="1" ht="12" customHeight="1" x14ac:dyDescent="0.2">
      <c r="A8" s="16" t="s">
        <v>9</v>
      </c>
      <c r="B8" s="16" t="s">
        <v>10</v>
      </c>
      <c r="C8" s="17">
        <v>54631</v>
      </c>
      <c r="D8" s="17">
        <v>76283</v>
      </c>
      <c r="E8" s="17">
        <v>130914</v>
      </c>
    </row>
    <row r="9" spans="1:6" s="20" customFormat="1" ht="12" customHeight="1" x14ac:dyDescent="0.2">
      <c r="A9" s="4"/>
      <c r="B9" s="4"/>
      <c r="C9" s="7"/>
      <c r="D9" s="7"/>
      <c r="E9" s="7"/>
    </row>
    <row r="10" spans="1:6" s="20" customFormat="1" ht="12" customHeight="1" x14ac:dyDescent="0.2">
      <c r="A10" s="4" t="s">
        <v>11</v>
      </c>
      <c r="B10" s="4" t="s">
        <v>6</v>
      </c>
      <c r="C10" s="5">
        <v>7642</v>
      </c>
      <c r="D10" s="5">
        <v>3738</v>
      </c>
      <c r="E10" s="5">
        <v>11380</v>
      </c>
    </row>
    <row r="11" spans="1:6" s="20" customFormat="1" ht="12" customHeight="1" x14ac:dyDescent="0.2">
      <c r="A11" s="4"/>
      <c r="B11" s="4" t="s">
        <v>7</v>
      </c>
      <c r="C11" s="5">
        <v>1781</v>
      </c>
      <c r="D11" s="5">
        <v>3580</v>
      </c>
      <c r="E11" s="5">
        <v>5361</v>
      </c>
    </row>
    <row r="12" spans="1:6" s="20" customFormat="1" ht="12" customHeight="1" x14ac:dyDescent="0.2">
      <c r="A12" s="4" t="s">
        <v>12</v>
      </c>
      <c r="B12" s="4" t="s">
        <v>6</v>
      </c>
      <c r="C12" s="5">
        <v>6668</v>
      </c>
      <c r="D12" s="5">
        <v>3288</v>
      </c>
      <c r="E12" s="5">
        <v>9956</v>
      </c>
    </row>
    <row r="13" spans="1:6" s="20" customFormat="1" ht="12" customHeight="1" x14ac:dyDescent="0.2">
      <c r="A13" s="4"/>
      <c r="B13" s="4" t="s">
        <v>7</v>
      </c>
      <c r="C13" s="5">
        <v>1911</v>
      </c>
      <c r="D13" s="5">
        <v>2506</v>
      </c>
      <c r="E13" s="5">
        <v>4417</v>
      </c>
    </row>
    <row r="14" spans="1:6" s="20" customFormat="1" ht="12" customHeight="1" x14ac:dyDescent="0.2">
      <c r="A14" s="16" t="s">
        <v>13</v>
      </c>
      <c r="B14" s="16" t="s">
        <v>10</v>
      </c>
      <c r="C14" s="17">
        <v>18002</v>
      </c>
      <c r="D14" s="17">
        <v>13112</v>
      </c>
      <c r="E14" s="17">
        <v>31114</v>
      </c>
    </row>
    <row r="15" spans="1:6" s="20" customFormat="1" ht="12" customHeight="1" x14ac:dyDescent="0.2">
      <c r="A15" s="8"/>
      <c r="B15" s="8"/>
      <c r="C15" s="7"/>
      <c r="D15" s="7"/>
      <c r="E15" s="7"/>
    </row>
    <row r="16" spans="1:6" s="20" customFormat="1" ht="12" customHeight="1" x14ac:dyDescent="0.2">
      <c r="A16" s="12" t="s">
        <v>14</v>
      </c>
      <c r="B16" s="12" t="s">
        <v>10</v>
      </c>
      <c r="C16" s="15">
        <v>72633</v>
      </c>
      <c r="D16" s="15">
        <v>89395</v>
      </c>
      <c r="E16" s="15">
        <v>162028</v>
      </c>
    </row>
    <row r="17" spans="1:5" ht="12" customHeight="1" x14ac:dyDescent="0.2"/>
    <row r="18" spans="1:5" x14ac:dyDescent="0.2">
      <c r="A18" s="23" t="s">
        <v>1</v>
      </c>
      <c r="C18" s="24"/>
      <c r="D18" s="24"/>
      <c r="E18" s="24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8.7109375" style="22" customWidth="1"/>
    <col min="2" max="2" width="9.7109375" style="22" customWidth="1"/>
    <col min="3" max="4" width="18.7109375" style="22" customWidth="1"/>
    <col min="5" max="5" width="9.7109375" style="22" customWidth="1"/>
    <col min="6" max="16384" width="10.85546875" style="22"/>
  </cols>
  <sheetData>
    <row r="1" spans="1:6" s="19" customFormat="1" ht="20.100000000000001" customHeight="1" x14ac:dyDescent="0.2">
      <c r="A1" s="18" t="s">
        <v>26</v>
      </c>
    </row>
    <row r="2" spans="1:6" s="20" customFormat="1" ht="12" customHeight="1" x14ac:dyDescent="0.2">
      <c r="A2" s="12" t="s">
        <v>2</v>
      </c>
      <c r="B2" s="12"/>
      <c r="C2" s="13" t="s">
        <v>3</v>
      </c>
      <c r="D2" s="13" t="s">
        <v>4</v>
      </c>
      <c r="E2" s="14" t="s">
        <v>0</v>
      </c>
    </row>
    <row r="3" spans="1:6" s="20" customFormat="1" ht="12" customHeight="1" x14ac:dyDescent="0.2">
      <c r="A3" s="4"/>
      <c r="B3" s="4"/>
      <c r="C3" s="4"/>
      <c r="D3" s="4"/>
      <c r="E3" s="4"/>
    </row>
    <row r="4" spans="1:6" s="20" customFormat="1" ht="12" customHeight="1" x14ac:dyDescent="0.2">
      <c r="A4" s="4" t="s">
        <v>5</v>
      </c>
      <c r="B4" s="4" t="s">
        <v>6</v>
      </c>
      <c r="C4" s="5">
        <v>36865</v>
      </c>
      <c r="D4" s="5">
        <v>18038</v>
      </c>
      <c r="E4" s="5">
        <f>SUM(C4:D4)</f>
        <v>54903</v>
      </c>
    </row>
    <row r="5" spans="1:6" s="20" customFormat="1" ht="12" customHeight="1" x14ac:dyDescent="0.2">
      <c r="A5" s="4"/>
      <c r="B5" s="4" t="s">
        <v>7</v>
      </c>
      <c r="C5" s="5">
        <v>963</v>
      </c>
      <c r="D5" s="5">
        <v>1751</v>
      </c>
      <c r="E5" s="5">
        <f t="shared" ref="E5:E7" si="0">SUM(C5:D5)</f>
        <v>2714</v>
      </c>
      <c r="F5" s="21"/>
    </row>
    <row r="6" spans="1:6" s="20" customFormat="1" ht="12" customHeight="1" x14ac:dyDescent="0.2">
      <c r="A6" s="4" t="s">
        <v>8</v>
      </c>
      <c r="B6" s="4" t="s">
        <v>6</v>
      </c>
      <c r="C6" s="5">
        <v>9001</v>
      </c>
      <c r="D6" s="5">
        <v>19045</v>
      </c>
      <c r="E6" s="5">
        <f t="shared" si="0"/>
        <v>28046</v>
      </c>
    </row>
    <row r="7" spans="1:6" s="20" customFormat="1" ht="12" customHeight="1" x14ac:dyDescent="0.2">
      <c r="A7" s="4"/>
      <c r="B7" s="4" t="s">
        <v>7</v>
      </c>
      <c r="C7" s="5">
        <v>8277</v>
      </c>
      <c r="D7" s="5">
        <v>39626</v>
      </c>
      <c r="E7" s="5">
        <f t="shared" si="0"/>
        <v>47903</v>
      </c>
    </row>
    <row r="8" spans="1:6" s="20" customFormat="1" ht="12" customHeight="1" x14ac:dyDescent="0.2">
      <c r="A8" s="16" t="s">
        <v>9</v>
      </c>
      <c r="B8" s="16" t="s">
        <v>10</v>
      </c>
      <c r="C8" s="17">
        <f>SUM(C4:C7)</f>
        <v>55106</v>
      </c>
      <c r="D8" s="17">
        <f>SUM(D4:D7)</f>
        <v>78460</v>
      </c>
      <c r="E8" s="17">
        <f>SUM(C8:D8)</f>
        <v>133566</v>
      </c>
    </row>
    <row r="9" spans="1:6" s="20" customFormat="1" ht="12" customHeight="1" x14ac:dyDescent="0.2">
      <c r="A9" s="4"/>
      <c r="B9" s="4"/>
      <c r="C9" s="7"/>
      <c r="D9" s="7"/>
      <c r="E9" s="7"/>
    </row>
    <row r="10" spans="1:6" s="20" customFormat="1" ht="12" customHeight="1" x14ac:dyDescent="0.2">
      <c r="A10" s="4" t="s">
        <v>11</v>
      </c>
      <c r="B10" s="4" t="s">
        <v>6</v>
      </c>
      <c r="C10" s="5">
        <v>7661</v>
      </c>
      <c r="D10" s="5">
        <v>3740</v>
      </c>
      <c r="E10" s="5">
        <f>SUM(C10:D10)</f>
        <v>11401</v>
      </c>
    </row>
    <row r="11" spans="1:6" s="20" customFormat="1" ht="12" customHeight="1" x14ac:dyDescent="0.2">
      <c r="A11" s="4"/>
      <c r="B11" s="4" t="s">
        <v>7</v>
      </c>
      <c r="C11" s="5">
        <v>1767</v>
      </c>
      <c r="D11" s="5">
        <v>3540</v>
      </c>
      <c r="E11" s="5">
        <f t="shared" ref="E11:E13" si="1">C11+D11</f>
        <v>5307</v>
      </c>
    </row>
    <row r="12" spans="1:6" s="20" customFormat="1" ht="12" customHeight="1" x14ac:dyDescent="0.2">
      <c r="A12" s="4" t="s">
        <v>12</v>
      </c>
      <c r="B12" s="4" t="s">
        <v>6</v>
      </c>
      <c r="C12" s="5">
        <v>6396</v>
      </c>
      <c r="D12" s="5">
        <v>3162</v>
      </c>
      <c r="E12" s="5">
        <f t="shared" si="1"/>
        <v>9558</v>
      </c>
    </row>
    <row r="13" spans="1:6" s="20" customFormat="1" ht="12" customHeight="1" x14ac:dyDescent="0.2">
      <c r="A13" s="4"/>
      <c r="B13" s="4" t="s">
        <v>7</v>
      </c>
      <c r="C13" s="5">
        <v>1785</v>
      </c>
      <c r="D13" s="5">
        <v>2450</v>
      </c>
      <c r="E13" s="5">
        <f t="shared" si="1"/>
        <v>4235</v>
      </c>
    </row>
    <row r="14" spans="1:6" s="20" customFormat="1" ht="12" customHeight="1" x14ac:dyDescent="0.2">
      <c r="A14" s="16" t="s">
        <v>13</v>
      </c>
      <c r="B14" s="16" t="s">
        <v>10</v>
      </c>
      <c r="C14" s="17">
        <f>SUM(C10:C13)</f>
        <v>17609</v>
      </c>
      <c r="D14" s="17">
        <f>SUM(D10:D13)</f>
        <v>12892</v>
      </c>
      <c r="E14" s="17">
        <f>SUM(C14:D14)</f>
        <v>30501</v>
      </c>
    </row>
    <row r="15" spans="1:6" s="20" customFormat="1" ht="12" customHeight="1" x14ac:dyDescent="0.2">
      <c r="A15" s="8"/>
      <c r="B15" s="8"/>
      <c r="C15" s="7"/>
      <c r="D15" s="7"/>
      <c r="E15" s="7"/>
    </row>
    <row r="16" spans="1:6" s="20" customFormat="1" ht="12" customHeight="1" x14ac:dyDescent="0.2">
      <c r="A16" s="12" t="s">
        <v>14</v>
      </c>
      <c r="B16" s="12" t="s">
        <v>10</v>
      </c>
      <c r="C16" s="15">
        <f>C8+C14</f>
        <v>72715</v>
      </c>
      <c r="D16" s="15">
        <f t="shared" ref="D16" si="2">D8+D14</f>
        <v>91352</v>
      </c>
      <c r="E16" s="15">
        <f>E8+E14</f>
        <v>164067</v>
      </c>
    </row>
    <row r="17" spans="1:5" ht="12" customHeight="1" x14ac:dyDescent="0.2"/>
    <row r="18" spans="1:5" x14ac:dyDescent="0.2">
      <c r="A18" s="23" t="s">
        <v>1</v>
      </c>
      <c r="C18" s="24"/>
      <c r="D18" s="24"/>
      <c r="E18" s="24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8.7109375" style="22" customWidth="1"/>
    <col min="2" max="2" width="9.7109375" style="22" customWidth="1"/>
    <col min="3" max="4" width="18.7109375" style="22" customWidth="1"/>
    <col min="5" max="5" width="9.7109375" style="22" customWidth="1"/>
    <col min="6" max="16384" width="10.85546875" style="22"/>
  </cols>
  <sheetData>
    <row r="1" spans="1:6" s="19" customFormat="1" ht="20.100000000000001" customHeight="1" x14ac:dyDescent="0.2">
      <c r="A1" s="18" t="s">
        <v>25</v>
      </c>
    </row>
    <row r="2" spans="1:6" s="20" customFormat="1" ht="12" customHeight="1" x14ac:dyDescent="0.2">
      <c r="A2" s="12" t="s">
        <v>2</v>
      </c>
      <c r="B2" s="12"/>
      <c r="C2" s="13" t="s">
        <v>3</v>
      </c>
      <c r="D2" s="13" t="s">
        <v>4</v>
      </c>
      <c r="E2" s="14" t="s">
        <v>0</v>
      </c>
    </row>
    <row r="3" spans="1:6" s="20" customFormat="1" ht="12" customHeight="1" x14ac:dyDescent="0.2">
      <c r="A3" s="4"/>
      <c r="B3" s="4"/>
      <c r="C3" s="4"/>
      <c r="D3" s="4"/>
      <c r="E3" s="4"/>
    </row>
    <row r="4" spans="1:6" s="20" customFormat="1" ht="12" customHeight="1" x14ac:dyDescent="0.2">
      <c r="A4" s="4" t="s">
        <v>5</v>
      </c>
      <c r="B4" s="4" t="s">
        <v>6</v>
      </c>
      <c r="C4" s="5">
        <v>37638</v>
      </c>
      <c r="D4" s="5">
        <v>18600</v>
      </c>
      <c r="E4" s="5">
        <f>C4+D4</f>
        <v>56238</v>
      </c>
    </row>
    <row r="5" spans="1:6" s="20" customFormat="1" ht="12" customHeight="1" x14ac:dyDescent="0.2">
      <c r="A5" s="4"/>
      <c r="B5" s="4" t="s">
        <v>7</v>
      </c>
      <c r="C5" s="5">
        <v>1009</v>
      </c>
      <c r="D5" s="5">
        <v>1818</v>
      </c>
      <c r="E5" s="5">
        <f>C5+D5</f>
        <v>2827</v>
      </c>
      <c r="F5" s="21"/>
    </row>
    <row r="6" spans="1:6" s="20" customFormat="1" ht="12" customHeight="1" x14ac:dyDescent="0.2">
      <c r="A6" s="4" t="s">
        <v>8</v>
      </c>
      <c r="B6" s="4" t="s">
        <v>6</v>
      </c>
      <c r="C6" s="5">
        <v>9229</v>
      </c>
      <c r="D6" s="5">
        <v>19351</v>
      </c>
      <c r="E6" s="5">
        <f>C6+D6</f>
        <v>28580</v>
      </c>
    </row>
    <row r="7" spans="1:6" s="20" customFormat="1" ht="12" customHeight="1" x14ac:dyDescent="0.2">
      <c r="A7" s="4"/>
      <c r="B7" s="4" t="s">
        <v>7</v>
      </c>
      <c r="C7" s="5">
        <v>8411</v>
      </c>
      <c r="D7" s="5">
        <v>40153</v>
      </c>
      <c r="E7" s="5">
        <f>C7+D7</f>
        <v>48564</v>
      </c>
    </row>
    <row r="8" spans="1:6" s="20" customFormat="1" ht="12" customHeight="1" x14ac:dyDescent="0.2">
      <c r="A8" s="16" t="s">
        <v>9</v>
      </c>
      <c r="B8" s="16" t="s">
        <v>10</v>
      </c>
      <c r="C8" s="17">
        <v>56287</v>
      </c>
      <c r="D8" s="17">
        <v>79922</v>
      </c>
      <c r="E8" s="17">
        <f t="shared" ref="E8" si="0">SUM(E4:E7)</f>
        <v>136209</v>
      </c>
    </row>
    <row r="9" spans="1:6" s="20" customFormat="1" ht="12" customHeight="1" x14ac:dyDescent="0.2">
      <c r="A9" s="4"/>
      <c r="B9" s="4"/>
      <c r="C9" s="7"/>
      <c r="D9" s="7"/>
      <c r="E9" s="7"/>
    </row>
    <row r="10" spans="1:6" s="20" customFormat="1" ht="12" customHeight="1" x14ac:dyDescent="0.2">
      <c r="A10" s="4" t="s">
        <v>11</v>
      </c>
      <c r="B10" s="4" t="s">
        <v>6</v>
      </c>
      <c r="C10" s="5">
        <v>7917</v>
      </c>
      <c r="D10" s="5">
        <v>3820</v>
      </c>
      <c r="E10" s="5">
        <f>C10+D10</f>
        <v>11737</v>
      </c>
    </row>
    <row r="11" spans="1:6" s="20" customFormat="1" ht="12" customHeight="1" x14ac:dyDescent="0.2">
      <c r="A11" s="4"/>
      <c r="B11" s="4" t="s">
        <v>7</v>
      </c>
      <c r="C11" s="5">
        <v>1906</v>
      </c>
      <c r="D11" s="5">
        <v>3622</v>
      </c>
      <c r="E11" s="5">
        <f>C11+D11</f>
        <v>5528</v>
      </c>
    </row>
    <row r="12" spans="1:6" s="20" customFormat="1" ht="12" customHeight="1" x14ac:dyDescent="0.2">
      <c r="A12" s="4" t="s">
        <v>12</v>
      </c>
      <c r="B12" s="4" t="s">
        <v>6</v>
      </c>
      <c r="C12" s="5">
        <v>6469</v>
      </c>
      <c r="D12" s="5">
        <v>3174</v>
      </c>
      <c r="E12" s="5">
        <f>C12+D12</f>
        <v>9643</v>
      </c>
    </row>
    <row r="13" spans="1:6" s="20" customFormat="1" ht="12" customHeight="1" x14ac:dyDescent="0.2">
      <c r="A13" s="4"/>
      <c r="B13" s="4" t="s">
        <v>7</v>
      </c>
      <c r="C13" s="5">
        <v>1760</v>
      </c>
      <c r="D13" s="5">
        <v>2585</v>
      </c>
      <c r="E13" s="5">
        <f>C13+D13</f>
        <v>4345</v>
      </c>
    </row>
    <row r="14" spans="1:6" s="20" customFormat="1" ht="12" customHeight="1" x14ac:dyDescent="0.2">
      <c r="A14" s="16" t="s">
        <v>13</v>
      </c>
      <c r="B14" s="16" t="s">
        <v>10</v>
      </c>
      <c r="C14" s="17">
        <v>18052</v>
      </c>
      <c r="D14" s="17">
        <v>13201</v>
      </c>
      <c r="E14" s="17">
        <f t="shared" ref="E14" si="1">SUM(E10:E13)</f>
        <v>31253</v>
      </c>
    </row>
    <row r="15" spans="1:6" s="20" customFormat="1" ht="12" customHeight="1" x14ac:dyDescent="0.2">
      <c r="A15" s="8"/>
      <c r="B15" s="8"/>
      <c r="C15" s="7"/>
      <c r="D15" s="7"/>
      <c r="E15" s="7"/>
    </row>
    <row r="16" spans="1:6" s="20" customFormat="1" ht="12" customHeight="1" x14ac:dyDescent="0.2">
      <c r="A16" s="12" t="s">
        <v>14</v>
      </c>
      <c r="B16" s="12" t="s">
        <v>10</v>
      </c>
      <c r="C16" s="15">
        <v>74339</v>
      </c>
      <c r="D16" s="15">
        <v>93123</v>
      </c>
      <c r="E16" s="15">
        <f t="shared" ref="E16" si="2">E8+E14</f>
        <v>167462</v>
      </c>
    </row>
    <row r="17" spans="1:5" ht="12" customHeight="1" x14ac:dyDescent="0.2"/>
    <row r="18" spans="1:5" x14ac:dyDescent="0.2">
      <c r="A18" s="23" t="s">
        <v>1</v>
      </c>
      <c r="C18" s="24"/>
      <c r="D18" s="24"/>
      <c r="E18" s="24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8.7109375" style="22" customWidth="1"/>
    <col min="2" max="2" width="9.7109375" style="22" customWidth="1"/>
    <col min="3" max="4" width="18.7109375" style="22" customWidth="1"/>
    <col min="5" max="5" width="9.7109375" style="22" customWidth="1"/>
    <col min="6" max="16384" width="10.85546875" style="22"/>
  </cols>
  <sheetData>
    <row r="1" spans="1:6" s="19" customFormat="1" ht="20.100000000000001" customHeight="1" x14ac:dyDescent="0.2">
      <c r="A1" s="18" t="s">
        <v>15</v>
      </c>
    </row>
    <row r="2" spans="1:6" s="20" customFormat="1" ht="12" customHeight="1" x14ac:dyDescent="0.2">
      <c r="A2" s="12" t="s">
        <v>2</v>
      </c>
      <c r="B2" s="12"/>
      <c r="C2" s="13" t="s">
        <v>3</v>
      </c>
      <c r="D2" s="13" t="s">
        <v>4</v>
      </c>
      <c r="E2" s="14" t="s">
        <v>0</v>
      </c>
    </row>
    <row r="3" spans="1:6" s="20" customFormat="1" ht="12" customHeight="1" x14ac:dyDescent="0.2">
      <c r="A3" s="4"/>
      <c r="B3" s="4"/>
      <c r="C3" s="4"/>
      <c r="D3" s="4"/>
      <c r="E3" s="4"/>
    </row>
    <row r="4" spans="1:6" s="20" customFormat="1" ht="12" customHeight="1" x14ac:dyDescent="0.2">
      <c r="A4" s="4" t="s">
        <v>5</v>
      </c>
      <c r="B4" s="4" t="s">
        <v>6</v>
      </c>
      <c r="C4" s="5">
        <v>38373</v>
      </c>
      <c r="D4" s="5">
        <v>18763</v>
      </c>
      <c r="E4" s="5">
        <f>C4+D4</f>
        <v>57136</v>
      </c>
    </row>
    <row r="5" spans="1:6" s="20" customFormat="1" ht="12" customHeight="1" x14ac:dyDescent="0.2">
      <c r="A5" s="4"/>
      <c r="B5" s="4" t="s">
        <v>7</v>
      </c>
      <c r="C5" s="5">
        <v>1022</v>
      </c>
      <c r="D5" s="5">
        <v>1876</v>
      </c>
      <c r="E5" s="5">
        <f>C5+D5</f>
        <v>2898</v>
      </c>
      <c r="F5" s="21"/>
    </row>
    <row r="6" spans="1:6" s="20" customFormat="1" ht="12" customHeight="1" x14ac:dyDescent="0.2">
      <c r="A6" s="4" t="s">
        <v>8</v>
      </c>
      <c r="B6" s="4" t="s">
        <v>6</v>
      </c>
      <c r="C6" s="5">
        <v>9426</v>
      </c>
      <c r="D6" s="5">
        <v>19759</v>
      </c>
      <c r="E6" s="5">
        <f>C6+D6</f>
        <v>29185</v>
      </c>
    </row>
    <row r="7" spans="1:6" s="20" customFormat="1" ht="12" customHeight="1" x14ac:dyDescent="0.2">
      <c r="A7" s="4"/>
      <c r="B7" s="4" t="s">
        <v>7</v>
      </c>
      <c r="C7" s="5">
        <v>8765</v>
      </c>
      <c r="D7" s="5">
        <v>40876</v>
      </c>
      <c r="E7" s="5">
        <f>C7+D7</f>
        <v>49641</v>
      </c>
    </row>
    <row r="8" spans="1:6" s="20" customFormat="1" ht="12" customHeight="1" x14ac:dyDescent="0.2">
      <c r="A8" s="16" t="s">
        <v>9</v>
      </c>
      <c r="B8" s="16" t="s">
        <v>10</v>
      </c>
      <c r="C8" s="17">
        <f t="shared" ref="C8:E8" si="0">SUM(C4:C7)</f>
        <v>57586</v>
      </c>
      <c r="D8" s="17">
        <f t="shared" si="0"/>
        <v>81274</v>
      </c>
      <c r="E8" s="17">
        <f t="shared" si="0"/>
        <v>138860</v>
      </c>
    </row>
    <row r="9" spans="1:6" s="20" customFormat="1" ht="12" customHeight="1" x14ac:dyDescent="0.2">
      <c r="A9" s="4"/>
      <c r="B9" s="4"/>
      <c r="C9" s="7"/>
      <c r="D9" s="7"/>
      <c r="E9" s="7"/>
    </row>
    <row r="10" spans="1:6" s="20" customFormat="1" ht="12" customHeight="1" x14ac:dyDescent="0.2">
      <c r="A10" s="4" t="s">
        <v>11</v>
      </c>
      <c r="B10" s="4" t="s">
        <v>6</v>
      </c>
      <c r="C10" s="5">
        <v>7826</v>
      </c>
      <c r="D10" s="5">
        <v>3959</v>
      </c>
      <c r="E10" s="5">
        <f>C10+D10</f>
        <v>11785</v>
      </c>
    </row>
    <row r="11" spans="1:6" s="20" customFormat="1" ht="12" customHeight="1" x14ac:dyDescent="0.2">
      <c r="A11" s="4"/>
      <c r="B11" s="4" t="s">
        <v>7</v>
      </c>
      <c r="C11" s="5">
        <v>2044</v>
      </c>
      <c r="D11" s="5">
        <v>3498</v>
      </c>
      <c r="E11" s="5">
        <f>C11+D11</f>
        <v>5542</v>
      </c>
    </row>
    <row r="12" spans="1:6" s="20" customFormat="1" ht="12" customHeight="1" x14ac:dyDescent="0.2">
      <c r="A12" s="4" t="s">
        <v>12</v>
      </c>
      <c r="B12" s="4" t="s">
        <v>6</v>
      </c>
      <c r="C12" s="5">
        <v>6293</v>
      </c>
      <c r="D12" s="5">
        <v>3015</v>
      </c>
      <c r="E12" s="5">
        <f>C12+D12</f>
        <v>9308</v>
      </c>
    </row>
    <row r="13" spans="1:6" s="20" customFormat="1" ht="12" customHeight="1" x14ac:dyDescent="0.2">
      <c r="A13" s="4"/>
      <c r="B13" s="4" t="s">
        <v>7</v>
      </c>
      <c r="C13" s="5">
        <v>1731</v>
      </c>
      <c r="D13" s="5">
        <v>2562</v>
      </c>
      <c r="E13" s="5">
        <f>C13+D13</f>
        <v>4293</v>
      </c>
    </row>
    <row r="14" spans="1:6" s="20" customFormat="1" ht="12" customHeight="1" x14ac:dyDescent="0.2">
      <c r="A14" s="16" t="s">
        <v>13</v>
      </c>
      <c r="B14" s="16" t="s">
        <v>10</v>
      </c>
      <c r="C14" s="17">
        <f t="shared" ref="C14:E14" si="1">SUM(C10:C13)</f>
        <v>17894</v>
      </c>
      <c r="D14" s="17">
        <f t="shared" si="1"/>
        <v>13034</v>
      </c>
      <c r="E14" s="17">
        <f t="shared" si="1"/>
        <v>30928</v>
      </c>
    </row>
    <row r="15" spans="1:6" s="20" customFormat="1" ht="12" customHeight="1" x14ac:dyDescent="0.2">
      <c r="A15" s="8"/>
      <c r="B15" s="8"/>
      <c r="C15" s="7"/>
      <c r="D15" s="7"/>
      <c r="E15" s="7"/>
    </row>
    <row r="16" spans="1:6" s="20" customFormat="1" ht="12" customHeight="1" x14ac:dyDescent="0.2">
      <c r="A16" s="12" t="s">
        <v>14</v>
      </c>
      <c r="B16" s="12" t="s">
        <v>10</v>
      </c>
      <c r="C16" s="15">
        <f t="shared" ref="C16:E16" si="2">C8+C14</f>
        <v>75480</v>
      </c>
      <c r="D16" s="15">
        <f t="shared" si="2"/>
        <v>94308</v>
      </c>
      <c r="E16" s="15">
        <f t="shared" si="2"/>
        <v>169788</v>
      </c>
    </row>
    <row r="17" spans="1:5" ht="12" customHeight="1" x14ac:dyDescent="0.2"/>
    <row r="18" spans="1:5" x14ac:dyDescent="0.2">
      <c r="A18" s="23" t="s">
        <v>1</v>
      </c>
      <c r="C18" s="24"/>
      <c r="D18" s="24"/>
      <c r="E18" s="24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8.7109375" style="22" customWidth="1"/>
    <col min="2" max="2" width="9.7109375" style="22" customWidth="1"/>
    <col min="3" max="4" width="18.7109375" style="22" customWidth="1"/>
    <col min="5" max="5" width="9.7109375" style="22" customWidth="1"/>
    <col min="6" max="16384" width="10.85546875" style="22"/>
  </cols>
  <sheetData>
    <row r="1" spans="1:6" s="19" customFormat="1" ht="20.100000000000001" customHeight="1" x14ac:dyDescent="0.2">
      <c r="A1" s="18" t="s">
        <v>16</v>
      </c>
    </row>
    <row r="2" spans="1:6" s="20" customFormat="1" ht="12" customHeight="1" x14ac:dyDescent="0.2">
      <c r="A2" s="12" t="s">
        <v>2</v>
      </c>
      <c r="B2" s="12"/>
      <c r="C2" s="13" t="s">
        <v>3</v>
      </c>
      <c r="D2" s="13" t="s">
        <v>4</v>
      </c>
      <c r="E2" s="14" t="s">
        <v>0</v>
      </c>
    </row>
    <row r="3" spans="1:6" s="20" customFormat="1" ht="12" customHeight="1" x14ac:dyDescent="0.2">
      <c r="A3" s="4"/>
      <c r="B3" s="4"/>
      <c r="C3" s="4"/>
      <c r="D3" s="4"/>
      <c r="E3" s="4"/>
    </row>
    <row r="4" spans="1:6" s="20" customFormat="1" ht="12" customHeight="1" x14ac:dyDescent="0.2">
      <c r="A4" s="4" t="s">
        <v>5</v>
      </c>
      <c r="B4" s="4" t="s">
        <v>6</v>
      </c>
      <c r="C4" s="5">
        <v>39962</v>
      </c>
      <c r="D4" s="5">
        <v>18048</v>
      </c>
      <c r="E4" s="5">
        <f>C4+D4</f>
        <v>58010</v>
      </c>
    </row>
    <row r="5" spans="1:6" s="20" customFormat="1" ht="12" customHeight="1" x14ac:dyDescent="0.2">
      <c r="A5" s="4"/>
      <c r="B5" s="4" t="s">
        <v>7</v>
      </c>
      <c r="C5" s="5">
        <v>1005</v>
      </c>
      <c r="D5" s="5">
        <v>1879</v>
      </c>
      <c r="E5" s="5">
        <f t="shared" ref="E5:E7" si="0">C5+D5</f>
        <v>2884</v>
      </c>
      <c r="F5" s="21"/>
    </row>
    <row r="6" spans="1:6" s="20" customFormat="1" ht="12" customHeight="1" x14ac:dyDescent="0.2">
      <c r="A6" s="4" t="s">
        <v>8</v>
      </c>
      <c r="B6" s="4" t="s">
        <v>6</v>
      </c>
      <c r="C6" s="5">
        <v>9685</v>
      </c>
      <c r="D6" s="5">
        <v>19870</v>
      </c>
      <c r="E6" s="5">
        <f t="shared" si="0"/>
        <v>29555</v>
      </c>
    </row>
    <row r="7" spans="1:6" s="20" customFormat="1" ht="12" customHeight="1" x14ac:dyDescent="0.2">
      <c r="A7" s="4"/>
      <c r="B7" s="4" t="s">
        <v>7</v>
      </c>
      <c r="C7" s="5">
        <v>9057</v>
      </c>
      <c r="D7" s="5">
        <v>41609</v>
      </c>
      <c r="E7" s="5">
        <f t="shared" si="0"/>
        <v>50666</v>
      </c>
    </row>
    <row r="8" spans="1:6" s="20" customFormat="1" ht="12" customHeight="1" x14ac:dyDescent="0.2">
      <c r="A8" s="16" t="s">
        <v>9</v>
      </c>
      <c r="B8" s="16" t="s">
        <v>10</v>
      </c>
      <c r="C8" s="17">
        <f>SUM(C4:C7)</f>
        <v>59709</v>
      </c>
      <c r="D8" s="17">
        <f>SUM(D4:D7)</f>
        <v>81406</v>
      </c>
      <c r="E8" s="17">
        <v>141236</v>
      </c>
    </row>
    <row r="9" spans="1:6" s="20" customFormat="1" ht="12" customHeight="1" x14ac:dyDescent="0.2">
      <c r="A9" s="4"/>
      <c r="B9" s="4"/>
      <c r="C9" s="7"/>
      <c r="D9" s="7"/>
      <c r="E9" s="7"/>
    </row>
    <row r="10" spans="1:6" s="20" customFormat="1" ht="12" customHeight="1" x14ac:dyDescent="0.2">
      <c r="A10" s="4" t="s">
        <v>11</v>
      </c>
      <c r="B10" s="4" t="s">
        <v>6</v>
      </c>
      <c r="C10" s="5">
        <v>8069</v>
      </c>
      <c r="D10" s="5">
        <v>3854</v>
      </c>
      <c r="E10" s="5">
        <f t="shared" ref="E10:E16" si="1">C10+D10</f>
        <v>11923</v>
      </c>
    </row>
    <row r="11" spans="1:6" s="20" customFormat="1" ht="12" customHeight="1" x14ac:dyDescent="0.2">
      <c r="A11" s="4"/>
      <c r="B11" s="4" t="s">
        <v>7</v>
      </c>
      <c r="C11" s="5">
        <v>2054</v>
      </c>
      <c r="D11" s="5">
        <v>3390</v>
      </c>
      <c r="E11" s="5">
        <f t="shared" si="1"/>
        <v>5444</v>
      </c>
    </row>
    <row r="12" spans="1:6" s="20" customFormat="1" ht="12" customHeight="1" x14ac:dyDescent="0.2">
      <c r="A12" s="4" t="s">
        <v>12</v>
      </c>
      <c r="B12" s="4" t="s">
        <v>6</v>
      </c>
      <c r="C12" s="5">
        <v>6236</v>
      </c>
      <c r="D12" s="5">
        <v>3020</v>
      </c>
      <c r="E12" s="5">
        <f t="shared" si="1"/>
        <v>9256</v>
      </c>
    </row>
    <row r="13" spans="1:6" s="20" customFormat="1" ht="12" customHeight="1" x14ac:dyDescent="0.2">
      <c r="A13" s="4"/>
      <c r="B13" s="4" t="s">
        <v>7</v>
      </c>
      <c r="C13" s="5">
        <v>1532</v>
      </c>
      <c r="D13" s="5">
        <v>2364</v>
      </c>
      <c r="E13" s="5">
        <f t="shared" si="1"/>
        <v>3896</v>
      </c>
    </row>
    <row r="14" spans="1:6" s="20" customFormat="1" ht="12" customHeight="1" x14ac:dyDescent="0.2">
      <c r="A14" s="16" t="s">
        <v>13</v>
      </c>
      <c r="B14" s="16" t="s">
        <v>10</v>
      </c>
      <c r="C14" s="17">
        <f>SUM(C10:C13)</f>
        <v>17891</v>
      </c>
      <c r="D14" s="17">
        <f>SUM(D10:D13)</f>
        <v>12628</v>
      </c>
      <c r="E14" s="17">
        <f t="shared" si="1"/>
        <v>30519</v>
      </c>
    </row>
    <row r="15" spans="1:6" s="20" customFormat="1" ht="12" customHeight="1" x14ac:dyDescent="0.2">
      <c r="A15" s="8"/>
      <c r="B15" s="8"/>
      <c r="C15" s="7"/>
      <c r="D15" s="7"/>
      <c r="E15" s="7"/>
    </row>
    <row r="16" spans="1:6" s="20" customFormat="1" ht="12" customHeight="1" x14ac:dyDescent="0.2">
      <c r="A16" s="12" t="s">
        <v>14</v>
      </c>
      <c r="B16" s="12" t="s">
        <v>10</v>
      </c>
      <c r="C16" s="15">
        <f>C8+C14</f>
        <v>77600</v>
      </c>
      <c r="D16" s="15">
        <f>D8+D14</f>
        <v>94034</v>
      </c>
      <c r="E16" s="15">
        <f t="shared" si="1"/>
        <v>171634</v>
      </c>
    </row>
    <row r="17" spans="1:5" ht="12" customHeight="1" x14ac:dyDescent="0.2"/>
    <row r="18" spans="1:5" x14ac:dyDescent="0.2">
      <c r="A18" s="23" t="s">
        <v>1</v>
      </c>
      <c r="C18" s="24"/>
      <c r="D18" s="24"/>
      <c r="E18" s="24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8.7109375" style="22" customWidth="1"/>
    <col min="2" max="2" width="9.7109375" style="22" customWidth="1"/>
    <col min="3" max="4" width="18.7109375" style="22" customWidth="1"/>
    <col min="5" max="5" width="9.7109375" style="22" customWidth="1"/>
    <col min="6" max="16384" width="10.85546875" style="22"/>
  </cols>
  <sheetData>
    <row r="1" spans="1:6" s="19" customFormat="1" ht="20.100000000000001" customHeight="1" x14ac:dyDescent="0.2">
      <c r="A1" s="18" t="s">
        <v>19</v>
      </c>
    </row>
    <row r="2" spans="1:6" s="20" customFormat="1" ht="12" customHeight="1" x14ac:dyDescent="0.2">
      <c r="A2" s="12" t="s">
        <v>2</v>
      </c>
      <c r="B2" s="12"/>
      <c r="C2" s="13" t="s">
        <v>3</v>
      </c>
      <c r="D2" s="13" t="s">
        <v>4</v>
      </c>
      <c r="E2" s="14" t="s">
        <v>0</v>
      </c>
    </row>
    <row r="3" spans="1:6" s="20" customFormat="1" ht="12" customHeight="1" x14ac:dyDescent="0.2">
      <c r="A3" s="4"/>
      <c r="B3" s="4"/>
      <c r="C3" s="4"/>
      <c r="D3" s="4"/>
      <c r="E3" s="4"/>
    </row>
    <row r="4" spans="1:6" s="20" customFormat="1" ht="12" customHeight="1" x14ac:dyDescent="0.2">
      <c r="A4" s="4" t="s">
        <v>5</v>
      </c>
      <c r="B4" s="4" t="s">
        <v>6</v>
      </c>
      <c r="C4" s="5">
        <v>40418</v>
      </c>
      <c r="D4" s="5">
        <v>18348</v>
      </c>
      <c r="E4" s="5">
        <f>C4+D4</f>
        <v>58766</v>
      </c>
    </row>
    <row r="5" spans="1:6" s="20" customFormat="1" ht="12" customHeight="1" x14ac:dyDescent="0.2">
      <c r="A5" s="4"/>
      <c r="B5" s="4" t="s">
        <v>7</v>
      </c>
      <c r="C5" s="5">
        <v>1005</v>
      </c>
      <c r="D5" s="5">
        <v>1993</v>
      </c>
      <c r="E5" s="5">
        <f t="shared" ref="E5:E7" si="0">C5+D5</f>
        <v>2998</v>
      </c>
      <c r="F5" s="21"/>
    </row>
    <row r="6" spans="1:6" s="20" customFormat="1" ht="12" customHeight="1" x14ac:dyDescent="0.2">
      <c r="A6" s="4" t="s">
        <v>8</v>
      </c>
      <c r="B6" s="4" t="s">
        <v>6</v>
      </c>
      <c r="C6" s="5">
        <v>9707</v>
      </c>
      <c r="D6" s="5">
        <v>20120</v>
      </c>
      <c r="E6" s="5">
        <f t="shared" si="0"/>
        <v>29827</v>
      </c>
    </row>
    <row r="7" spans="1:6" s="20" customFormat="1" ht="12" customHeight="1" x14ac:dyDescent="0.2">
      <c r="A7" s="4"/>
      <c r="B7" s="4" t="s">
        <v>7</v>
      </c>
      <c r="C7" s="5">
        <v>9141</v>
      </c>
      <c r="D7" s="5">
        <v>41925</v>
      </c>
      <c r="E7" s="5">
        <f t="shared" si="0"/>
        <v>51066</v>
      </c>
    </row>
    <row r="8" spans="1:6" s="20" customFormat="1" ht="12" customHeight="1" x14ac:dyDescent="0.2">
      <c r="A8" s="16" t="s">
        <v>9</v>
      </c>
      <c r="B8" s="16" t="s">
        <v>10</v>
      </c>
      <c r="C8" s="17">
        <f>SUM(C4:C7)</f>
        <v>60271</v>
      </c>
      <c r="D8" s="17">
        <f>SUM(D4:D7)</f>
        <v>82386</v>
      </c>
      <c r="E8" s="17">
        <f>C8+D8</f>
        <v>142657</v>
      </c>
    </row>
    <row r="9" spans="1:6" s="20" customFormat="1" ht="12" customHeight="1" x14ac:dyDescent="0.2">
      <c r="A9" s="4"/>
      <c r="B9" s="4"/>
      <c r="C9" s="7"/>
      <c r="D9" s="7"/>
      <c r="E9" s="7"/>
    </row>
    <row r="10" spans="1:6" s="20" customFormat="1" ht="12" customHeight="1" x14ac:dyDescent="0.2">
      <c r="A10" s="4" t="s">
        <v>11</v>
      </c>
      <c r="B10" s="4" t="s">
        <v>6</v>
      </c>
      <c r="C10" s="5">
        <v>7783</v>
      </c>
      <c r="D10" s="5">
        <v>3927</v>
      </c>
      <c r="E10" s="5">
        <f>C10+D10</f>
        <v>11710</v>
      </c>
    </row>
    <row r="11" spans="1:6" s="20" customFormat="1" ht="12" customHeight="1" x14ac:dyDescent="0.2">
      <c r="A11" s="4"/>
      <c r="B11" s="4" t="s">
        <v>7</v>
      </c>
      <c r="C11" s="5">
        <v>2008</v>
      </c>
      <c r="D11" s="5">
        <v>3647</v>
      </c>
      <c r="E11" s="5">
        <f t="shared" ref="E11:E13" si="1">C11+D11</f>
        <v>5655</v>
      </c>
    </row>
    <row r="12" spans="1:6" s="20" customFormat="1" ht="12" customHeight="1" x14ac:dyDescent="0.2">
      <c r="A12" s="4" t="s">
        <v>12</v>
      </c>
      <c r="B12" s="4" t="s">
        <v>6</v>
      </c>
      <c r="C12" s="5">
        <v>6262</v>
      </c>
      <c r="D12" s="5">
        <v>2885</v>
      </c>
      <c r="E12" s="5">
        <f t="shared" si="1"/>
        <v>9147</v>
      </c>
    </row>
    <row r="13" spans="1:6" s="20" customFormat="1" ht="12" customHeight="1" x14ac:dyDescent="0.2">
      <c r="A13" s="4"/>
      <c r="B13" s="4" t="s">
        <v>7</v>
      </c>
      <c r="C13" s="5">
        <v>1556</v>
      </c>
      <c r="D13" s="5">
        <v>2266</v>
      </c>
      <c r="E13" s="5">
        <f t="shared" si="1"/>
        <v>3822</v>
      </c>
    </row>
    <row r="14" spans="1:6" s="20" customFormat="1" ht="12" customHeight="1" x14ac:dyDescent="0.2">
      <c r="A14" s="16" t="s">
        <v>13</v>
      </c>
      <c r="B14" s="16" t="s">
        <v>10</v>
      </c>
      <c r="C14" s="17">
        <f>SUM(C10:C13)</f>
        <v>17609</v>
      </c>
      <c r="D14" s="17">
        <f>SUM(D10:D13)</f>
        <v>12725</v>
      </c>
      <c r="E14" s="17">
        <f>C14+D14</f>
        <v>30334</v>
      </c>
    </row>
    <row r="15" spans="1:6" s="20" customFormat="1" ht="12" customHeight="1" x14ac:dyDescent="0.2">
      <c r="A15" s="8"/>
      <c r="B15" s="8"/>
      <c r="C15" s="7"/>
      <c r="D15" s="7"/>
      <c r="E15" s="7"/>
    </row>
    <row r="16" spans="1:6" s="20" customFormat="1" ht="12" customHeight="1" x14ac:dyDescent="0.2">
      <c r="A16" s="12" t="s">
        <v>14</v>
      </c>
      <c r="B16" s="12" t="s">
        <v>10</v>
      </c>
      <c r="C16" s="15">
        <f>C8+C14</f>
        <v>77880</v>
      </c>
      <c r="D16" s="15">
        <f>D8+D14</f>
        <v>95111</v>
      </c>
      <c r="E16" s="15">
        <f>C16+D16</f>
        <v>172991</v>
      </c>
    </row>
    <row r="17" spans="1:5" ht="12" customHeight="1" x14ac:dyDescent="0.2"/>
    <row r="18" spans="1:5" x14ac:dyDescent="0.2">
      <c r="A18" s="23" t="s">
        <v>1</v>
      </c>
      <c r="C18" s="24"/>
      <c r="D18" s="24"/>
      <c r="E18" s="24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8.7109375" style="22" customWidth="1"/>
    <col min="2" max="2" width="9.7109375" style="22" customWidth="1"/>
    <col min="3" max="4" width="18.7109375" style="22" customWidth="1"/>
    <col min="5" max="5" width="9.7109375" style="22" customWidth="1"/>
    <col min="6" max="16384" width="10.85546875" style="22"/>
  </cols>
  <sheetData>
    <row r="1" spans="1:6" s="19" customFormat="1" ht="20.100000000000001" customHeight="1" x14ac:dyDescent="0.2">
      <c r="A1" s="18" t="s">
        <v>18</v>
      </c>
    </row>
    <row r="2" spans="1:6" s="20" customFormat="1" ht="12" customHeight="1" x14ac:dyDescent="0.2">
      <c r="A2" s="12" t="s">
        <v>2</v>
      </c>
      <c r="B2" s="12"/>
      <c r="C2" s="13" t="s">
        <v>3</v>
      </c>
      <c r="D2" s="13" t="s">
        <v>4</v>
      </c>
      <c r="E2" s="14" t="s">
        <v>0</v>
      </c>
    </row>
    <row r="3" spans="1:6" s="20" customFormat="1" ht="12" customHeight="1" x14ac:dyDescent="0.2">
      <c r="A3" s="4"/>
      <c r="B3" s="4"/>
      <c r="C3" s="4"/>
      <c r="D3" s="4"/>
      <c r="E3" s="4"/>
    </row>
    <row r="4" spans="1:6" s="20" customFormat="1" ht="12" customHeight="1" x14ac:dyDescent="0.2">
      <c r="A4" s="4" t="s">
        <v>5</v>
      </c>
      <c r="B4" s="4" t="s">
        <v>6</v>
      </c>
      <c r="C4" s="5">
        <v>43500</v>
      </c>
      <c r="D4" s="5">
        <v>21500</v>
      </c>
      <c r="E4" s="5">
        <f>C4+D4</f>
        <v>65000</v>
      </c>
    </row>
    <row r="5" spans="1:6" s="20" customFormat="1" ht="12" customHeight="1" x14ac:dyDescent="0.2">
      <c r="A5" s="4"/>
      <c r="B5" s="4" t="s">
        <v>7</v>
      </c>
      <c r="C5" s="5">
        <v>700</v>
      </c>
      <c r="D5" s="5">
        <v>2600</v>
      </c>
      <c r="E5" s="5">
        <f t="shared" ref="E5:E7" si="0">C5+D5</f>
        <v>3300</v>
      </c>
      <c r="F5" s="21"/>
    </row>
    <row r="6" spans="1:6" s="20" customFormat="1" ht="12" customHeight="1" x14ac:dyDescent="0.2">
      <c r="A6" s="4" t="s">
        <v>8</v>
      </c>
      <c r="B6" s="4" t="s">
        <v>6</v>
      </c>
      <c r="C6" s="5">
        <v>8900</v>
      </c>
      <c r="D6" s="5">
        <v>16700</v>
      </c>
      <c r="E6" s="5">
        <f t="shared" si="0"/>
        <v>25600</v>
      </c>
    </row>
    <row r="7" spans="1:6" s="20" customFormat="1" ht="12" customHeight="1" x14ac:dyDescent="0.2">
      <c r="A7" s="4"/>
      <c r="B7" s="4" t="s">
        <v>7</v>
      </c>
      <c r="C7" s="5">
        <v>10200</v>
      </c>
      <c r="D7" s="5">
        <v>42600</v>
      </c>
      <c r="E7" s="5">
        <f t="shared" si="0"/>
        <v>52800</v>
      </c>
    </row>
    <row r="8" spans="1:6" s="20" customFormat="1" ht="12" customHeight="1" x14ac:dyDescent="0.2">
      <c r="A8" s="16" t="s">
        <v>9</v>
      </c>
      <c r="B8" s="16" t="s">
        <v>10</v>
      </c>
      <c r="C8" s="17">
        <f>SUM(C4:C7)</f>
        <v>63300</v>
      </c>
      <c r="D8" s="17">
        <f>SUM(D4:D7)</f>
        <v>83400</v>
      </c>
      <c r="E8" s="17">
        <f>C8+D8</f>
        <v>146700</v>
      </c>
    </row>
    <row r="9" spans="1:6" s="20" customFormat="1" ht="12" customHeight="1" x14ac:dyDescent="0.2">
      <c r="A9" s="4"/>
      <c r="B9" s="4"/>
      <c r="C9" s="7"/>
      <c r="D9" s="7"/>
      <c r="E9" s="7"/>
    </row>
    <row r="10" spans="1:6" s="20" customFormat="1" ht="12" customHeight="1" x14ac:dyDescent="0.2">
      <c r="A10" s="4" t="s">
        <v>11</v>
      </c>
      <c r="B10" s="4" t="s">
        <v>6</v>
      </c>
      <c r="C10" s="5">
        <v>8300</v>
      </c>
      <c r="D10" s="5">
        <v>3500</v>
      </c>
      <c r="E10" s="5">
        <f>C10+D10</f>
        <v>11800</v>
      </c>
    </row>
    <row r="11" spans="1:6" s="20" customFormat="1" ht="12" customHeight="1" x14ac:dyDescent="0.2">
      <c r="A11" s="4"/>
      <c r="B11" s="4" t="s">
        <v>7</v>
      </c>
      <c r="C11" s="5">
        <v>1800</v>
      </c>
      <c r="D11" s="5">
        <v>3100</v>
      </c>
      <c r="E11" s="5">
        <f t="shared" ref="E11:E13" si="1">C11+D11</f>
        <v>4900</v>
      </c>
    </row>
    <row r="12" spans="1:6" s="20" customFormat="1" ht="12" customHeight="1" x14ac:dyDescent="0.2">
      <c r="A12" s="4" t="s">
        <v>12</v>
      </c>
      <c r="B12" s="4" t="s">
        <v>6</v>
      </c>
      <c r="C12" s="5">
        <v>7200</v>
      </c>
      <c r="D12" s="5">
        <v>2600</v>
      </c>
      <c r="E12" s="5">
        <f t="shared" si="1"/>
        <v>9800</v>
      </c>
    </row>
    <row r="13" spans="1:6" s="20" customFormat="1" ht="12" customHeight="1" x14ac:dyDescent="0.2">
      <c r="A13" s="4"/>
      <c r="B13" s="4" t="s">
        <v>7</v>
      </c>
      <c r="C13" s="5">
        <v>1500</v>
      </c>
      <c r="D13" s="5">
        <v>2000</v>
      </c>
      <c r="E13" s="5">
        <f t="shared" si="1"/>
        <v>3500</v>
      </c>
    </row>
    <row r="14" spans="1:6" s="20" customFormat="1" ht="12" customHeight="1" x14ac:dyDescent="0.2">
      <c r="A14" s="16" t="s">
        <v>13</v>
      </c>
      <c r="B14" s="16" t="s">
        <v>10</v>
      </c>
      <c r="C14" s="17">
        <f>SUM(C10:C13)</f>
        <v>18800</v>
      </c>
      <c r="D14" s="17">
        <f>SUM(D10:D13)</f>
        <v>11200</v>
      </c>
      <c r="E14" s="17">
        <f>C14+D14</f>
        <v>30000</v>
      </c>
    </row>
    <row r="15" spans="1:6" s="20" customFormat="1" ht="12" customHeight="1" x14ac:dyDescent="0.2">
      <c r="A15" s="8"/>
      <c r="B15" s="8"/>
      <c r="C15" s="7"/>
      <c r="D15" s="7"/>
      <c r="E15" s="7"/>
    </row>
    <row r="16" spans="1:6" s="20" customFormat="1" ht="12" customHeight="1" x14ac:dyDescent="0.2">
      <c r="A16" s="12" t="s">
        <v>14</v>
      </c>
      <c r="B16" s="12" t="s">
        <v>10</v>
      </c>
      <c r="C16" s="15">
        <f>C8+C14</f>
        <v>82100</v>
      </c>
      <c r="D16" s="15">
        <f>D8+D14</f>
        <v>94600</v>
      </c>
      <c r="E16" s="15">
        <f>C16+D16</f>
        <v>176700</v>
      </c>
    </row>
    <row r="17" spans="1:5" ht="12" customHeight="1" x14ac:dyDescent="0.2"/>
    <row r="18" spans="1:5" x14ac:dyDescent="0.2">
      <c r="A18" s="23" t="s">
        <v>1</v>
      </c>
      <c r="C18" s="24"/>
      <c r="D18" s="24"/>
      <c r="E18" s="24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8.7109375" style="22" customWidth="1"/>
    <col min="2" max="2" width="9.7109375" style="22" customWidth="1"/>
    <col min="3" max="4" width="18.7109375" style="22" customWidth="1"/>
    <col min="5" max="5" width="9.7109375" style="22" customWidth="1"/>
    <col min="6" max="16384" width="10.85546875" style="22"/>
  </cols>
  <sheetData>
    <row r="1" spans="1:6" s="19" customFormat="1" ht="20.100000000000001" customHeight="1" x14ac:dyDescent="0.2">
      <c r="A1" s="18" t="s">
        <v>20</v>
      </c>
    </row>
    <row r="2" spans="1:6" s="20" customFormat="1" ht="12" customHeight="1" x14ac:dyDescent="0.2">
      <c r="A2" s="12" t="s">
        <v>2</v>
      </c>
      <c r="B2" s="12"/>
      <c r="C2" s="13" t="s">
        <v>3</v>
      </c>
      <c r="D2" s="13" t="s">
        <v>4</v>
      </c>
      <c r="E2" s="14" t="s">
        <v>0</v>
      </c>
    </row>
    <row r="3" spans="1:6" s="20" customFormat="1" ht="12" customHeight="1" x14ac:dyDescent="0.2">
      <c r="A3" s="4"/>
      <c r="B3" s="4"/>
      <c r="C3" s="4"/>
      <c r="D3" s="4"/>
      <c r="E3" s="4"/>
    </row>
    <row r="4" spans="1:6" s="20" customFormat="1" ht="12" customHeight="1" x14ac:dyDescent="0.2">
      <c r="A4" s="4" t="s">
        <v>5</v>
      </c>
      <c r="B4" s="4" t="s">
        <v>6</v>
      </c>
      <c r="C4" s="5">
        <v>44067</v>
      </c>
      <c r="D4" s="5">
        <v>23821</v>
      </c>
      <c r="E4" s="5">
        <f>C4+D4</f>
        <v>67888</v>
      </c>
    </row>
    <row r="5" spans="1:6" s="20" customFormat="1" ht="12" customHeight="1" x14ac:dyDescent="0.2">
      <c r="A5" s="4"/>
      <c r="B5" s="4" t="s">
        <v>7</v>
      </c>
      <c r="C5" s="5">
        <v>455</v>
      </c>
      <c r="D5" s="5">
        <v>1534</v>
      </c>
      <c r="E5" s="5">
        <f t="shared" ref="E5:E7" si="0">C5+D5</f>
        <v>1989</v>
      </c>
      <c r="F5" s="21"/>
    </row>
    <row r="6" spans="1:6" s="20" customFormat="1" ht="12" customHeight="1" x14ac:dyDescent="0.2">
      <c r="A6" s="4" t="s">
        <v>8</v>
      </c>
      <c r="B6" s="4" t="s">
        <v>6</v>
      </c>
      <c r="C6" s="5">
        <v>13323</v>
      </c>
      <c r="D6" s="5">
        <v>17621</v>
      </c>
      <c r="E6" s="5">
        <f t="shared" si="0"/>
        <v>30944</v>
      </c>
    </row>
    <row r="7" spans="1:6" s="20" customFormat="1" ht="12" customHeight="1" x14ac:dyDescent="0.2">
      <c r="A7" s="4"/>
      <c r="B7" s="4" t="s">
        <v>7</v>
      </c>
      <c r="C7" s="5">
        <v>9790</v>
      </c>
      <c r="D7" s="5">
        <v>46749</v>
      </c>
      <c r="E7" s="5">
        <f t="shared" si="0"/>
        <v>56539</v>
      </c>
    </row>
    <row r="8" spans="1:6" s="20" customFormat="1" ht="12" customHeight="1" x14ac:dyDescent="0.2">
      <c r="A8" s="16" t="s">
        <v>9</v>
      </c>
      <c r="B8" s="16" t="s">
        <v>10</v>
      </c>
      <c r="C8" s="17">
        <f>SUM(C4:C7)</f>
        <v>67635</v>
      </c>
      <c r="D8" s="17">
        <f>SUM(D4:D7)</f>
        <v>89725</v>
      </c>
      <c r="E8" s="17">
        <f>C8+D8</f>
        <v>157360</v>
      </c>
    </row>
    <row r="9" spans="1:6" s="20" customFormat="1" ht="12" customHeight="1" x14ac:dyDescent="0.2">
      <c r="A9" s="4"/>
      <c r="B9" s="4"/>
      <c r="C9" s="7"/>
      <c r="D9" s="7"/>
      <c r="E9" s="7"/>
    </row>
    <row r="10" spans="1:6" s="20" customFormat="1" ht="12" customHeight="1" x14ac:dyDescent="0.2">
      <c r="A10" s="4" t="s">
        <v>11</v>
      </c>
      <c r="B10" s="4" t="s">
        <v>6</v>
      </c>
      <c r="C10" s="5">
        <v>7986</v>
      </c>
      <c r="D10" s="5">
        <v>3867</v>
      </c>
      <c r="E10" s="5">
        <f>C10+D10</f>
        <v>11853</v>
      </c>
    </row>
    <row r="11" spans="1:6" s="20" customFormat="1" ht="12" customHeight="1" x14ac:dyDescent="0.2">
      <c r="A11" s="4"/>
      <c r="B11" s="4" t="s">
        <v>7</v>
      </c>
      <c r="C11" s="5">
        <v>1882</v>
      </c>
      <c r="D11" s="5">
        <v>3336</v>
      </c>
      <c r="E11" s="5">
        <f t="shared" ref="E11:E13" si="1">C11+D11</f>
        <v>5218</v>
      </c>
    </row>
    <row r="12" spans="1:6" s="20" customFormat="1" ht="12" customHeight="1" x14ac:dyDescent="0.2">
      <c r="A12" s="4" t="s">
        <v>12</v>
      </c>
      <c r="B12" s="4" t="s">
        <v>6</v>
      </c>
      <c r="C12" s="5">
        <v>7008</v>
      </c>
      <c r="D12" s="5">
        <v>3034</v>
      </c>
      <c r="E12" s="5">
        <f t="shared" si="1"/>
        <v>10042</v>
      </c>
    </row>
    <row r="13" spans="1:6" s="20" customFormat="1" ht="12" customHeight="1" x14ac:dyDescent="0.2">
      <c r="A13" s="4"/>
      <c r="B13" s="4" t="s">
        <v>7</v>
      </c>
      <c r="C13" s="5">
        <v>1485</v>
      </c>
      <c r="D13" s="5">
        <v>2066</v>
      </c>
      <c r="E13" s="5">
        <f t="shared" si="1"/>
        <v>3551</v>
      </c>
    </row>
    <row r="14" spans="1:6" s="20" customFormat="1" ht="12" customHeight="1" x14ac:dyDescent="0.2">
      <c r="A14" s="16" t="s">
        <v>13</v>
      </c>
      <c r="B14" s="16" t="s">
        <v>10</v>
      </c>
      <c r="C14" s="17">
        <f>SUM(C10:C13)</f>
        <v>18361</v>
      </c>
      <c r="D14" s="17">
        <f>SUM(D10:D13)</f>
        <v>12303</v>
      </c>
      <c r="E14" s="17">
        <f>C14+D14</f>
        <v>30664</v>
      </c>
    </row>
    <row r="15" spans="1:6" s="20" customFormat="1" ht="12" customHeight="1" x14ac:dyDescent="0.2">
      <c r="A15" s="8"/>
      <c r="B15" s="8"/>
      <c r="C15" s="7"/>
      <c r="D15" s="7"/>
      <c r="E15" s="7"/>
    </row>
    <row r="16" spans="1:6" s="20" customFormat="1" ht="12" customHeight="1" x14ac:dyDescent="0.2">
      <c r="A16" s="12" t="s">
        <v>14</v>
      </c>
      <c r="B16" s="12" t="s">
        <v>10</v>
      </c>
      <c r="C16" s="15">
        <f>C8+C14</f>
        <v>85996</v>
      </c>
      <c r="D16" s="15">
        <f>D8+D14</f>
        <v>102028</v>
      </c>
      <c r="E16" s="15">
        <f>C16+D16</f>
        <v>188024</v>
      </c>
    </row>
    <row r="17" spans="1:5" ht="12" customHeight="1" x14ac:dyDescent="0.2"/>
    <row r="18" spans="1:5" x14ac:dyDescent="0.2">
      <c r="A18" s="23" t="s">
        <v>1</v>
      </c>
      <c r="C18" s="24"/>
      <c r="D18" s="24"/>
      <c r="E18" s="24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B8D61-B667-464E-91D7-C0A817AD6113}">
  <dimension ref="A1:F17"/>
  <sheetViews>
    <sheetView showGridLines="0" zoomScale="140" zoomScaleNormal="140" workbookViewId="0">
      <selection activeCell="C7" sqref="C7"/>
    </sheetView>
  </sheetViews>
  <sheetFormatPr baseColWidth="10" defaultColWidth="10.85546875" defaultRowHeight="12.75" x14ac:dyDescent="0.2"/>
  <cols>
    <col min="1" max="1" width="28.7109375" style="9" customWidth="1"/>
    <col min="2" max="2" width="9.7109375" style="9" customWidth="1"/>
    <col min="3" max="4" width="18.7109375" style="9" customWidth="1"/>
    <col min="5" max="5" width="9.7109375" style="9" customWidth="1"/>
    <col min="6" max="16384" width="10.85546875" style="9"/>
  </cols>
  <sheetData>
    <row r="1" spans="1:6" s="2" customFormat="1" ht="20.100000000000001" customHeight="1" x14ac:dyDescent="0.2">
      <c r="A1" s="30" t="s">
        <v>40</v>
      </c>
      <c r="B1" s="35"/>
      <c r="C1" s="35"/>
      <c r="D1" s="35"/>
      <c r="E1" s="35"/>
    </row>
    <row r="2" spans="1:6" s="3" customFormat="1" ht="24" customHeight="1" x14ac:dyDescent="0.2">
      <c r="A2" s="36" t="s">
        <v>2</v>
      </c>
      <c r="B2" s="36"/>
      <c r="C2" s="29" t="s">
        <v>36</v>
      </c>
      <c r="D2" s="29" t="s">
        <v>35</v>
      </c>
      <c r="E2" s="37" t="s">
        <v>0</v>
      </c>
    </row>
    <row r="3" spans="1:6" s="3" customFormat="1" ht="12" customHeight="1" x14ac:dyDescent="0.2">
      <c r="A3" s="38" t="s">
        <v>5</v>
      </c>
      <c r="B3" s="38" t="s">
        <v>6</v>
      </c>
      <c r="C3" s="31">
        <v>30218</v>
      </c>
      <c r="D3" s="31">
        <v>14654</v>
      </c>
      <c r="E3" s="31">
        <v>44872</v>
      </c>
      <c r="F3" s="6"/>
    </row>
    <row r="4" spans="1:6" s="3" customFormat="1" ht="12" customHeight="1" x14ac:dyDescent="0.2">
      <c r="A4" s="38"/>
      <c r="B4" s="38" t="s">
        <v>7</v>
      </c>
      <c r="C4" s="31">
        <v>1384</v>
      </c>
      <c r="D4" s="31">
        <v>2088</v>
      </c>
      <c r="E4" s="31">
        <v>3472</v>
      </c>
      <c r="F4" s="6"/>
    </row>
    <row r="5" spans="1:6" s="3" customFormat="1" ht="12" customHeight="1" x14ac:dyDescent="0.2">
      <c r="A5" s="38" t="s">
        <v>8</v>
      </c>
      <c r="B5" s="38" t="s">
        <v>6</v>
      </c>
      <c r="C5" s="31">
        <v>7190</v>
      </c>
      <c r="D5" s="31">
        <v>17820</v>
      </c>
      <c r="E5" s="31">
        <v>25010</v>
      </c>
    </row>
    <row r="6" spans="1:6" s="3" customFormat="1" ht="12" customHeight="1" x14ac:dyDescent="0.2">
      <c r="A6" s="38"/>
      <c r="B6" s="38" t="s">
        <v>7</v>
      </c>
      <c r="C6" s="31">
        <v>6806</v>
      </c>
      <c r="D6" s="31">
        <v>31887</v>
      </c>
      <c r="E6" s="31">
        <v>38693</v>
      </c>
    </row>
    <row r="7" spans="1:6" s="3" customFormat="1" ht="12" customHeight="1" x14ac:dyDescent="0.2">
      <c r="A7" s="39" t="s">
        <v>9</v>
      </c>
      <c r="B7" s="39" t="s">
        <v>10</v>
      </c>
      <c r="C7" s="32">
        <v>45598</v>
      </c>
      <c r="D7" s="32">
        <v>66449</v>
      </c>
      <c r="E7" s="32">
        <v>112047</v>
      </c>
    </row>
    <row r="8" spans="1:6" s="3" customFormat="1" ht="12" customHeight="1" x14ac:dyDescent="0.2">
      <c r="A8" s="38" t="s">
        <v>11</v>
      </c>
      <c r="B8" s="38" t="s">
        <v>6</v>
      </c>
      <c r="C8" s="31">
        <v>8272</v>
      </c>
      <c r="D8" s="31">
        <v>4170</v>
      </c>
      <c r="E8" s="31">
        <v>12442</v>
      </c>
    </row>
    <row r="9" spans="1:6" s="3" customFormat="1" ht="12" customHeight="1" x14ac:dyDescent="0.2">
      <c r="A9" s="40"/>
      <c r="B9" s="38" t="s">
        <v>7</v>
      </c>
      <c r="C9" s="31">
        <v>2082</v>
      </c>
      <c r="D9" s="31">
        <v>4501</v>
      </c>
      <c r="E9" s="31">
        <v>6583</v>
      </c>
    </row>
    <row r="10" spans="1:6" s="3" customFormat="1" ht="12" customHeight="1" x14ac:dyDescent="0.2">
      <c r="A10" s="38" t="s">
        <v>12</v>
      </c>
      <c r="B10" s="38" t="s">
        <v>6</v>
      </c>
      <c r="C10" s="31">
        <v>7633</v>
      </c>
      <c r="D10" s="31">
        <v>4749</v>
      </c>
      <c r="E10" s="31">
        <v>12382</v>
      </c>
    </row>
    <row r="11" spans="1:6" s="3" customFormat="1" ht="12" customHeight="1" x14ac:dyDescent="0.2">
      <c r="A11" s="40"/>
      <c r="B11" s="38" t="s">
        <v>7</v>
      </c>
      <c r="C11" s="31">
        <v>2764</v>
      </c>
      <c r="D11" s="31">
        <v>3360</v>
      </c>
      <c r="E11" s="31">
        <v>6124</v>
      </c>
    </row>
    <row r="12" spans="1:6" s="3" customFormat="1" ht="12" customHeight="1" x14ac:dyDescent="0.2">
      <c r="A12" s="39" t="s">
        <v>13</v>
      </c>
      <c r="B12" s="39" t="s">
        <v>10</v>
      </c>
      <c r="C12" s="32">
        <v>20751</v>
      </c>
      <c r="D12" s="32">
        <v>16780</v>
      </c>
      <c r="E12" s="32">
        <v>37531</v>
      </c>
    </row>
    <row r="13" spans="1:6" s="3" customFormat="1" ht="12" customHeight="1" x14ac:dyDescent="0.2">
      <c r="A13" s="36" t="s">
        <v>14</v>
      </c>
      <c r="B13" s="36" t="s">
        <v>10</v>
      </c>
      <c r="C13" s="34">
        <v>66349</v>
      </c>
      <c r="D13" s="34">
        <v>83229</v>
      </c>
      <c r="E13" s="34">
        <v>149578</v>
      </c>
      <c r="F13" s="6"/>
    </row>
    <row r="14" spans="1:6" ht="12" customHeight="1" x14ac:dyDescent="0.2"/>
    <row r="15" spans="1:6" x14ac:dyDescent="0.2">
      <c r="A15" s="10" t="s">
        <v>1</v>
      </c>
      <c r="C15" s="11"/>
      <c r="D15" s="11"/>
      <c r="E15" s="11"/>
    </row>
    <row r="17" spans="1:3" x14ac:dyDescent="0.2">
      <c r="A17" s="41" t="s">
        <v>41</v>
      </c>
      <c r="B17" s="41"/>
      <c r="C17" s="41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8.7109375" style="22" customWidth="1"/>
    <col min="2" max="2" width="9.7109375" style="22" customWidth="1"/>
    <col min="3" max="4" width="18.7109375" style="22" customWidth="1"/>
    <col min="5" max="5" width="9.7109375" style="22" customWidth="1"/>
    <col min="6" max="16384" width="10.85546875" style="22"/>
  </cols>
  <sheetData>
    <row r="1" spans="1:6" s="19" customFormat="1" ht="20.100000000000001" customHeight="1" x14ac:dyDescent="0.2">
      <c r="A1" s="18" t="s">
        <v>21</v>
      </c>
    </row>
    <row r="2" spans="1:6" s="20" customFormat="1" ht="12" customHeight="1" x14ac:dyDescent="0.2">
      <c r="A2" s="12" t="s">
        <v>2</v>
      </c>
      <c r="B2" s="12"/>
      <c r="C2" s="13" t="s">
        <v>3</v>
      </c>
      <c r="D2" s="13" t="s">
        <v>4</v>
      </c>
      <c r="E2" s="14" t="s">
        <v>0</v>
      </c>
    </row>
    <row r="3" spans="1:6" s="20" customFormat="1" ht="12" customHeight="1" x14ac:dyDescent="0.2">
      <c r="A3" s="4"/>
      <c r="B3" s="4"/>
      <c r="C3" s="4"/>
      <c r="D3" s="4"/>
      <c r="E3" s="4"/>
    </row>
    <row r="4" spans="1:6" s="20" customFormat="1" ht="12" customHeight="1" x14ac:dyDescent="0.2">
      <c r="A4" s="4" t="s">
        <v>5</v>
      </c>
      <c r="B4" s="4" t="s">
        <v>6</v>
      </c>
      <c r="C4" s="5">
        <v>44678</v>
      </c>
      <c r="D4" s="5">
        <v>24670</v>
      </c>
      <c r="E4" s="5">
        <f>C4+D4</f>
        <v>69348</v>
      </c>
    </row>
    <row r="5" spans="1:6" s="20" customFormat="1" ht="12" customHeight="1" x14ac:dyDescent="0.2">
      <c r="A5" s="4"/>
      <c r="B5" s="4" t="s">
        <v>7</v>
      </c>
      <c r="C5" s="5">
        <v>421</v>
      </c>
      <c r="D5" s="5">
        <v>1609</v>
      </c>
      <c r="E5" s="5">
        <f t="shared" ref="E5:E7" si="0">C5+D5</f>
        <v>2030</v>
      </c>
      <c r="F5" s="21"/>
    </row>
    <row r="6" spans="1:6" s="20" customFormat="1" ht="12" customHeight="1" x14ac:dyDescent="0.2">
      <c r="A6" s="4" t="s">
        <v>8</v>
      </c>
      <c r="B6" s="4" t="s">
        <v>6</v>
      </c>
      <c r="C6" s="5">
        <v>14891</v>
      </c>
      <c r="D6" s="5">
        <v>16474</v>
      </c>
      <c r="E6" s="5">
        <f t="shared" si="0"/>
        <v>31365</v>
      </c>
    </row>
    <row r="7" spans="1:6" s="20" customFormat="1" ht="12" customHeight="1" x14ac:dyDescent="0.2">
      <c r="A7" s="4"/>
      <c r="B7" s="4" t="s">
        <v>7</v>
      </c>
      <c r="C7" s="5">
        <v>9462</v>
      </c>
      <c r="D7" s="5">
        <v>47242</v>
      </c>
      <c r="E7" s="5">
        <f t="shared" si="0"/>
        <v>56704</v>
      </c>
    </row>
    <row r="8" spans="1:6" s="20" customFormat="1" ht="12" customHeight="1" x14ac:dyDescent="0.2">
      <c r="A8" s="16" t="s">
        <v>9</v>
      </c>
      <c r="B8" s="16" t="s">
        <v>10</v>
      </c>
      <c r="C8" s="17">
        <f>SUM(C4:C7)</f>
        <v>69452</v>
      </c>
      <c r="D8" s="17">
        <f>SUM(D4:D7)</f>
        <v>89995</v>
      </c>
      <c r="E8" s="17">
        <f>C8+D8</f>
        <v>159447</v>
      </c>
    </row>
    <row r="9" spans="1:6" s="20" customFormat="1" ht="12" customHeight="1" x14ac:dyDescent="0.2">
      <c r="A9" s="4"/>
      <c r="B9" s="4"/>
      <c r="C9" s="7"/>
      <c r="D9" s="7"/>
      <c r="E9" s="7"/>
    </row>
    <row r="10" spans="1:6" s="20" customFormat="1" ht="12" customHeight="1" x14ac:dyDescent="0.2">
      <c r="A10" s="4" t="s">
        <v>11</v>
      </c>
      <c r="B10" s="4" t="s">
        <v>6</v>
      </c>
      <c r="C10" s="5">
        <v>8563</v>
      </c>
      <c r="D10" s="5">
        <v>3897</v>
      </c>
      <c r="E10" s="5">
        <f>C10+D10</f>
        <v>12460</v>
      </c>
    </row>
    <row r="11" spans="1:6" s="20" customFormat="1" ht="12" customHeight="1" x14ac:dyDescent="0.2">
      <c r="A11" s="4"/>
      <c r="B11" s="4" t="s">
        <v>7</v>
      </c>
      <c r="C11" s="5">
        <v>1950</v>
      </c>
      <c r="D11" s="5">
        <v>3303</v>
      </c>
      <c r="E11" s="5">
        <f t="shared" ref="E11:E13" si="1">C11+D11</f>
        <v>5253</v>
      </c>
    </row>
    <row r="12" spans="1:6" s="20" customFormat="1" ht="12" customHeight="1" x14ac:dyDescent="0.2">
      <c r="A12" s="4" t="s">
        <v>12</v>
      </c>
      <c r="B12" s="4" t="s">
        <v>6</v>
      </c>
      <c r="C12" s="5">
        <v>6859</v>
      </c>
      <c r="D12" s="5">
        <v>2959</v>
      </c>
      <c r="E12" s="5">
        <f t="shared" si="1"/>
        <v>9818</v>
      </c>
    </row>
    <row r="13" spans="1:6" s="20" customFormat="1" ht="12" customHeight="1" x14ac:dyDescent="0.2">
      <c r="A13" s="4"/>
      <c r="B13" s="4" t="s">
        <v>7</v>
      </c>
      <c r="C13" s="5">
        <v>1463</v>
      </c>
      <c r="D13" s="5">
        <v>1937</v>
      </c>
      <c r="E13" s="5">
        <f t="shared" si="1"/>
        <v>3400</v>
      </c>
    </row>
    <row r="14" spans="1:6" s="20" customFormat="1" ht="12" customHeight="1" x14ac:dyDescent="0.2">
      <c r="A14" s="16" t="s">
        <v>13</v>
      </c>
      <c r="B14" s="16" t="s">
        <v>10</v>
      </c>
      <c r="C14" s="17">
        <f>SUM(C10:C13)</f>
        <v>18835</v>
      </c>
      <c r="D14" s="17">
        <f>SUM(D10:D13)</f>
        <v>12096</v>
      </c>
      <c r="E14" s="17">
        <f>C14+D14</f>
        <v>30931</v>
      </c>
    </row>
    <row r="15" spans="1:6" s="20" customFormat="1" ht="12" customHeight="1" x14ac:dyDescent="0.2">
      <c r="A15" s="8"/>
      <c r="B15" s="8"/>
      <c r="C15" s="7"/>
      <c r="D15" s="7"/>
      <c r="E15" s="7"/>
    </row>
    <row r="16" spans="1:6" s="20" customFormat="1" ht="12" customHeight="1" x14ac:dyDescent="0.2">
      <c r="A16" s="12" t="s">
        <v>14</v>
      </c>
      <c r="B16" s="12" t="s">
        <v>10</v>
      </c>
      <c r="C16" s="15">
        <f>C8+C14</f>
        <v>88287</v>
      </c>
      <c r="D16" s="15">
        <f>D8+D14</f>
        <v>102091</v>
      </c>
      <c r="E16" s="15">
        <f>C16+D16</f>
        <v>190378</v>
      </c>
    </row>
    <row r="17" spans="1:5" ht="12" customHeight="1" x14ac:dyDescent="0.2"/>
    <row r="18" spans="1:5" x14ac:dyDescent="0.2">
      <c r="A18" s="23" t="s">
        <v>1</v>
      </c>
      <c r="C18" s="24"/>
      <c r="D18" s="24"/>
      <c r="E18" s="24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8.7109375" style="22" customWidth="1"/>
    <col min="2" max="2" width="9.7109375" style="22" customWidth="1"/>
    <col min="3" max="4" width="18.7109375" style="22" customWidth="1"/>
    <col min="5" max="5" width="9.7109375" style="22" customWidth="1"/>
    <col min="6" max="16384" width="10.85546875" style="22"/>
  </cols>
  <sheetData>
    <row r="1" spans="1:6" s="19" customFormat="1" ht="20.100000000000001" customHeight="1" x14ac:dyDescent="0.2">
      <c r="A1" s="18" t="s">
        <v>22</v>
      </c>
    </row>
    <row r="2" spans="1:6" s="20" customFormat="1" ht="12" customHeight="1" x14ac:dyDescent="0.2">
      <c r="A2" s="12" t="s">
        <v>2</v>
      </c>
      <c r="B2" s="12"/>
      <c r="C2" s="13" t="s">
        <v>3</v>
      </c>
      <c r="D2" s="13" t="s">
        <v>4</v>
      </c>
      <c r="E2" s="14" t="s">
        <v>0</v>
      </c>
    </row>
    <row r="3" spans="1:6" s="20" customFormat="1" ht="12" customHeight="1" x14ac:dyDescent="0.2">
      <c r="A3" s="4"/>
      <c r="B3" s="4"/>
      <c r="C3" s="4"/>
      <c r="D3" s="4"/>
      <c r="E3" s="4"/>
    </row>
    <row r="4" spans="1:6" s="20" customFormat="1" ht="12" customHeight="1" x14ac:dyDescent="0.2">
      <c r="A4" s="4" t="s">
        <v>5</v>
      </c>
      <c r="B4" s="4" t="s">
        <v>6</v>
      </c>
      <c r="C4" s="5">
        <v>46739</v>
      </c>
      <c r="D4" s="5">
        <v>22742</v>
      </c>
      <c r="E4" s="5">
        <f>C4+D4</f>
        <v>69481</v>
      </c>
    </row>
    <row r="5" spans="1:6" s="20" customFormat="1" ht="12" customHeight="1" x14ac:dyDescent="0.2">
      <c r="A5" s="4"/>
      <c r="B5" s="4" t="s">
        <v>7</v>
      </c>
      <c r="C5" s="5">
        <v>559</v>
      </c>
      <c r="D5" s="5">
        <v>1958</v>
      </c>
      <c r="E5" s="5">
        <f t="shared" ref="E5:E7" si="0">C5+D5</f>
        <v>2517</v>
      </c>
      <c r="F5" s="21"/>
    </row>
    <row r="6" spans="1:6" s="20" customFormat="1" ht="12" customHeight="1" x14ac:dyDescent="0.2">
      <c r="A6" s="4" t="s">
        <v>8</v>
      </c>
      <c r="B6" s="4" t="s">
        <v>6</v>
      </c>
      <c r="C6" s="5">
        <v>7850</v>
      </c>
      <c r="D6" s="5">
        <v>18524</v>
      </c>
      <c r="E6" s="5">
        <f t="shared" si="0"/>
        <v>26374</v>
      </c>
    </row>
    <row r="7" spans="1:6" s="20" customFormat="1" ht="12" customHeight="1" x14ac:dyDescent="0.2">
      <c r="A7" s="4"/>
      <c r="B7" s="4" t="s">
        <v>7</v>
      </c>
      <c r="C7" s="5">
        <v>13425</v>
      </c>
      <c r="D7" s="5">
        <v>45886</v>
      </c>
      <c r="E7" s="5">
        <f t="shared" si="0"/>
        <v>59311</v>
      </c>
    </row>
    <row r="8" spans="1:6" s="20" customFormat="1" ht="12" customHeight="1" x14ac:dyDescent="0.2">
      <c r="A8" s="16" t="s">
        <v>9</v>
      </c>
      <c r="B8" s="16" t="s">
        <v>10</v>
      </c>
      <c r="C8" s="17">
        <f>SUM(C4:C7)</f>
        <v>68573</v>
      </c>
      <c r="D8" s="17">
        <f>SUM(D4:D7)</f>
        <v>89110</v>
      </c>
      <c r="E8" s="17">
        <f>C8+D8</f>
        <v>157683</v>
      </c>
    </row>
    <row r="9" spans="1:6" s="20" customFormat="1" ht="12" customHeight="1" x14ac:dyDescent="0.2">
      <c r="A9" s="4"/>
      <c r="B9" s="4"/>
      <c r="C9" s="7"/>
      <c r="D9" s="7"/>
      <c r="E9" s="7"/>
    </row>
    <row r="10" spans="1:6" s="20" customFormat="1" ht="12" customHeight="1" x14ac:dyDescent="0.2">
      <c r="A10" s="4" t="s">
        <v>11</v>
      </c>
      <c r="B10" s="4" t="s">
        <v>6</v>
      </c>
      <c r="C10" s="5">
        <v>10173</v>
      </c>
      <c r="D10" s="5">
        <v>4624</v>
      </c>
      <c r="E10" s="5">
        <f>C10+D10</f>
        <v>14797</v>
      </c>
    </row>
    <row r="11" spans="1:6" s="20" customFormat="1" ht="12" customHeight="1" x14ac:dyDescent="0.2">
      <c r="A11" s="4"/>
      <c r="B11" s="4" t="s">
        <v>7</v>
      </c>
      <c r="C11" s="5">
        <v>2387</v>
      </c>
      <c r="D11" s="5">
        <v>3948</v>
      </c>
      <c r="E11" s="5">
        <f t="shared" ref="E11:E13" si="1">C11+D11</f>
        <v>6335</v>
      </c>
    </row>
    <row r="12" spans="1:6" s="20" customFormat="1" ht="12" customHeight="1" x14ac:dyDescent="0.2">
      <c r="A12" s="4" t="s">
        <v>12</v>
      </c>
      <c r="B12" s="4" t="s">
        <v>6</v>
      </c>
      <c r="C12" s="5">
        <v>7669</v>
      </c>
      <c r="D12" s="5">
        <v>2971</v>
      </c>
      <c r="E12" s="5">
        <f t="shared" si="1"/>
        <v>10640</v>
      </c>
    </row>
    <row r="13" spans="1:6" s="20" customFormat="1" ht="12" customHeight="1" x14ac:dyDescent="0.2">
      <c r="A13" s="4"/>
      <c r="B13" s="4" t="s">
        <v>7</v>
      </c>
      <c r="C13" s="5">
        <v>1714</v>
      </c>
      <c r="D13" s="5">
        <v>2010</v>
      </c>
      <c r="E13" s="5">
        <f t="shared" si="1"/>
        <v>3724</v>
      </c>
    </row>
    <row r="14" spans="1:6" s="20" customFormat="1" ht="12" customHeight="1" x14ac:dyDescent="0.2">
      <c r="A14" s="16" t="s">
        <v>13</v>
      </c>
      <c r="B14" s="16" t="s">
        <v>10</v>
      </c>
      <c r="C14" s="17">
        <f>SUM(C10:C13)</f>
        <v>21943</v>
      </c>
      <c r="D14" s="17">
        <f>SUM(D10:D13)</f>
        <v>13553</v>
      </c>
      <c r="E14" s="17">
        <f>C14+D14</f>
        <v>35496</v>
      </c>
    </row>
    <row r="15" spans="1:6" s="20" customFormat="1" ht="12" customHeight="1" x14ac:dyDescent="0.2">
      <c r="A15" s="8"/>
      <c r="B15" s="8"/>
      <c r="C15" s="7"/>
      <c r="D15" s="7"/>
      <c r="E15" s="7"/>
    </row>
    <row r="16" spans="1:6" s="20" customFormat="1" ht="12" customHeight="1" x14ac:dyDescent="0.2">
      <c r="A16" s="12" t="s">
        <v>14</v>
      </c>
      <c r="B16" s="12" t="s">
        <v>10</v>
      </c>
      <c r="C16" s="15">
        <f>C8+C14</f>
        <v>90516</v>
      </c>
      <c r="D16" s="15">
        <f>D8+D14</f>
        <v>102663</v>
      </c>
      <c r="E16" s="15">
        <f>C16+D16</f>
        <v>193179</v>
      </c>
    </row>
    <row r="17" spans="1:5" ht="12" customHeight="1" x14ac:dyDescent="0.2"/>
    <row r="18" spans="1:5" x14ac:dyDescent="0.2">
      <c r="A18" s="23" t="s">
        <v>1</v>
      </c>
      <c r="C18" s="24"/>
      <c r="D18" s="24"/>
      <c r="E18" s="24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F18"/>
  <sheetViews>
    <sheetView showGridLines="0" workbookViewId="0">
      <selection activeCell="F2" sqref="F2"/>
    </sheetView>
  </sheetViews>
  <sheetFormatPr baseColWidth="10" defaultColWidth="10.85546875" defaultRowHeight="12.75" x14ac:dyDescent="0.2"/>
  <cols>
    <col min="1" max="1" width="28.7109375" style="22" customWidth="1"/>
    <col min="2" max="2" width="9.7109375" style="22" customWidth="1"/>
    <col min="3" max="4" width="18.7109375" style="22" customWidth="1"/>
    <col min="5" max="5" width="9.7109375" style="22" customWidth="1"/>
    <col min="6" max="16384" width="10.85546875" style="22"/>
  </cols>
  <sheetData>
    <row r="1" spans="1:6" s="19" customFormat="1" ht="20.100000000000001" customHeight="1" x14ac:dyDescent="0.2">
      <c r="A1" s="18" t="s">
        <v>23</v>
      </c>
    </row>
    <row r="2" spans="1:6" s="20" customFormat="1" ht="12" customHeight="1" x14ac:dyDescent="0.2">
      <c r="A2" s="12" t="s">
        <v>2</v>
      </c>
      <c r="B2" s="12"/>
      <c r="C2" s="13" t="s">
        <v>3</v>
      </c>
      <c r="D2" s="13" t="s">
        <v>4</v>
      </c>
      <c r="E2" s="14" t="s">
        <v>0</v>
      </c>
    </row>
    <row r="3" spans="1:6" s="20" customFormat="1" ht="12" customHeight="1" x14ac:dyDescent="0.2">
      <c r="A3" s="4"/>
      <c r="B3" s="4"/>
      <c r="C3" s="4"/>
      <c r="D3" s="4"/>
      <c r="E3" s="4"/>
    </row>
    <row r="4" spans="1:6" s="20" customFormat="1" ht="12" customHeight="1" x14ac:dyDescent="0.2">
      <c r="A4" s="4" t="s">
        <v>5</v>
      </c>
      <c r="B4" s="4" t="s">
        <v>6</v>
      </c>
      <c r="C4" s="5">
        <v>47656</v>
      </c>
      <c r="D4" s="5">
        <v>23561</v>
      </c>
      <c r="E4" s="5">
        <f>C4+D4</f>
        <v>71217</v>
      </c>
    </row>
    <row r="5" spans="1:6" s="20" customFormat="1" ht="12" customHeight="1" x14ac:dyDescent="0.2">
      <c r="A5" s="4"/>
      <c r="B5" s="4" t="s">
        <v>7</v>
      </c>
      <c r="C5" s="5">
        <v>573</v>
      </c>
      <c r="D5" s="5">
        <v>1720</v>
      </c>
      <c r="E5" s="5">
        <f t="shared" ref="E5:E7" si="0">C5+D5</f>
        <v>2293</v>
      </c>
      <c r="F5" s="21"/>
    </row>
    <row r="6" spans="1:6" s="20" customFormat="1" ht="12" customHeight="1" x14ac:dyDescent="0.2">
      <c r="A6" s="4" t="s">
        <v>8</v>
      </c>
      <c r="B6" s="4" t="s">
        <v>6</v>
      </c>
      <c r="C6" s="5">
        <v>8242</v>
      </c>
      <c r="D6" s="5">
        <v>18313</v>
      </c>
      <c r="E6" s="5">
        <f t="shared" si="0"/>
        <v>26555</v>
      </c>
    </row>
    <row r="7" spans="1:6" s="20" customFormat="1" ht="12" customHeight="1" x14ac:dyDescent="0.2">
      <c r="A7" s="4"/>
      <c r="B7" s="4" t="s">
        <v>7</v>
      </c>
      <c r="C7" s="5">
        <v>13782</v>
      </c>
      <c r="D7" s="5">
        <v>46987</v>
      </c>
      <c r="E7" s="5">
        <f t="shared" si="0"/>
        <v>60769</v>
      </c>
    </row>
    <row r="8" spans="1:6" s="20" customFormat="1" ht="12" customHeight="1" x14ac:dyDescent="0.2">
      <c r="A8" s="16" t="s">
        <v>9</v>
      </c>
      <c r="B8" s="16" t="s">
        <v>10</v>
      </c>
      <c r="C8" s="17">
        <f>SUM(C4:C7)</f>
        <v>70253</v>
      </c>
      <c r="D8" s="17">
        <f>SUM(D4:D7)</f>
        <v>90581</v>
      </c>
      <c r="E8" s="17">
        <f>C8+D8</f>
        <v>160834</v>
      </c>
    </row>
    <row r="9" spans="1:6" s="20" customFormat="1" ht="12" customHeight="1" x14ac:dyDescent="0.2">
      <c r="A9" s="4"/>
      <c r="B9" s="4"/>
      <c r="C9" s="7"/>
      <c r="D9" s="7"/>
      <c r="E9" s="7"/>
    </row>
    <row r="10" spans="1:6" s="20" customFormat="1" ht="12" customHeight="1" x14ac:dyDescent="0.2">
      <c r="A10" s="4" t="s">
        <v>11</v>
      </c>
      <c r="B10" s="4" t="s">
        <v>6</v>
      </c>
      <c r="C10" s="5">
        <v>10117</v>
      </c>
      <c r="D10" s="5">
        <v>4816</v>
      </c>
      <c r="E10" s="5">
        <f>C10+D10</f>
        <v>14933</v>
      </c>
    </row>
    <row r="11" spans="1:6" s="20" customFormat="1" ht="12" customHeight="1" x14ac:dyDescent="0.2">
      <c r="A11" s="4"/>
      <c r="B11" s="4" t="s">
        <v>7</v>
      </c>
      <c r="C11" s="5">
        <v>2464</v>
      </c>
      <c r="D11" s="5">
        <v>4297</v>
      </c>
      <c r="E11" s="5">
        <f t="shared" ref="E11:E13" si="1">C11+D11</f>
        <v>6761</v>
      </c>
    </row>
    <row r="12" spans="1:6" s="20" customFormat="1" ht="12" customHeight="1" x14ac:dyDescent="0.2">
      <c r="A12" s="4" t="s">
        <v>12</v>
      </c>
      <c r="B12" s="4" t="s">
        <v>6</v>
      </c>
      <c r="C12" s="5">
        <v>7846</v>
      </c>
      <c r="D12" s="5">
        <v>2974</v>
      </c>
      <c r="E12" s="5">
        <f t="shared" si="1"/>
        <v>10820</v>
      </c>
    </row>
    <row r="13" spans="1:6" s="20" customFormat="1" ht="12" customHeight="1" x14ac:dyDescent="0.2">
      <c r="A13" s="4"/>
      <c r="B13" s="4" t="s">
        <v>7</v>
      </c>
      <c r="C13" s="5">
        <v>1704</v>
      </c>
      <c r="D13" s="5">
        <v>1884</v>
      </c>
      <c r="E13" s="5">
        <f t="shared" si="1"/>
        <v>3588</v>
      </c>
    </row>
    <row r="14" spans="1:6" s="20" customFormat="1" ht="12" customHeight="1" x14ac:dyDescent="0.2">
      <c r="A14" s="16" t="s">
        <v>13</v>
      </c>
      <c r="B14" s="16" t="s">
        <v>10</v>
      </c>
      <c r="C14" s="17">
        <f>SUM(C10:C13)</f>
        <v>22131</v>
      </c>
      <c r="D14" s="17">
        <f>SUM(D10:D13)</f>
        <v>13971</v>
      </c>
      <c r="E14" s="17">
        <f>C14+D14</f>
        <v>36102</v>
      </c>
    </row>
    <row r="15" spans="1:6" s="20" customFormat="1" ht="12" customHeight="1" x14ac:dyDescent="0.2">
      <c r="A15" s="8"/>
      <c r="B15" s="8"/>
      <c r="C15" s="7"/>
      <c r="D15" s="7"/>
      <c r="E15" s="7"/>
    </row>
    <row r="16" spans="1:6" s="20" customFormat="1" ht="12" customHeight="1" x14ac:dyDescent="0.2">
      <c r="A16" s="12" t="s">
        <v>14</v>
      </c>
      <c r="B16" s="12" t="s">
        <v>10</v>
      </c>
      <c r="C16" s="15">
        <f>C8+C14</f>
        <v>92384</v>
      </c>
      <c r="D16" s="15">
        <f>D8+D14</f>
        <v>104552</v>
      </c>
      <c r="E16" s="15">
        <f>C16+D16</f>
        <v>196936</v>
      </c>
    </row>
    <row r="17" spans="1:5" ht="12" customHeight="1" x14ac:dyDescent="0.2"/>
    <row r="18" spans="1:5" x14ac:dyDescent="0.2">
      <c r="A18" s="23" t="s">
        <v>1</v>
      </c>
      <c r="C18" s="24"/>
      <c r="D18" s="24"/>
      <c r="E18" s="24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8.7109375" style="22" customWidth="1"/>
    <col min="2" max="2" width="9.7109375" style="22" customWidth="1"/>
    <col min="3" max="4" width="18.7109375" style="22" customWidth="1"/>
    <col min="5" max="5" width="9.7109375" style="22" customWidth="1"/>
    <col min="6" max="16384" width="10.85546875" style="22"/>
  </cols>
  <sheetData>
    <row r="1" spans="1:6" s="19" customFormat="1" ht="20.100000000000001" customHeight="1" x14ac:dyDescent="0.2">
      <c r="A1" s="18" t="s">
        <v>24</v>
      </c>
    </row>
    <row r="2" spans="1:6" s="20" customFormat="1" ht="12" customHeight="1" x14ac:dyDescent="0.2">
      <c r="A2" s="12" t="s">
        <v>2</v>
      </c>
      <c r="B2" s="12"/>
      <c r="C2" s="13" t="s">
        <v>3</v>
      </c>
      <c r="D2" s="13" t="s">
        <v>4</v>
      </c>
      <c r="E2" s="14" t="s">
        <v>0</v>
      </c>
    </row>
    <row r="3" spans="1:6" s="20" customFormat="1" ht="12" customHeight="1" x14ac:dyDescent="0.2">
      <c r="A3" s="4"/>
      <c r="B3" s="4"/>
      <c r="C3" s="4"/>
      <c r="D3" s="4"/>
      <c r="E3" s="4"/>
    </row>
    <row r="4" spans="1:6" s="20" customFormat="1" ht="12" customHeight="1" x14ac:dyDescent="0.2">
      <c r="A4" s="4" t="s">
        <v>5</v>
      </c>
      <c r="B4" s="4" t="s">
        <v>6</v>
      </c>
      <c r="C4" s="5">
        <v>48490</v>
      </c>
      <c r="D4" s="5">
        <v>24152</v>
      </c>
      <c r="E4" s="5">
        <f>C4+D4</f>
        <v>72642</v>
      </c>
    </row>
    <row r="5" spans="1:6" s="20" customFormat="1" ht="12" customHeight="1" x14ac:dyDescent="0.2">
      <c r="A5" s="4"/>
      <c r="B5" s="4" t="s">
        <v>7</v>
      </c>
      <c r="C5" s="5">
        <v>562</v>
      </c>
      <c r="D5" s="5">
        <v>1725</v>
      </c>
      <c r="E5" s="5">
        <f t="shared" ref="E5:E7" si="0">C5+D5</f>
        <v>2287</v>
      </c>
      <c r="F5" s="21"/>
    </row>
    <row r="6" spans="1:6" s="20" customFormat="1" ht="12" customHeight="1" x14ac:dyDescent="0.2">
      <c r="A6" s="4" t="s">
        <v>8</v>
      </c>
      <c r="B6" s="4" t="s">
        <v>6</v>
      </c>
      <c r="C6" s="5">
        <v>8449</v>
      </c>
      <c r="D6" s="5">
        <v>18261</v>
      </c>
      <c r="E6" s="5">
        <f t="shared" si="0"/>
        <v>26710</v>
      </c>
    </row>
    <row r="7" spans="1:6" s="20" customFormat="1" ht="12" customHeight="1" x14ac:dyDescent="0.2">
      <c r="A7" s="4"/>
      <c r="B7" s="4" t="s">
        <v>7</v>
      </c>
      <c r="C7" s="5">
        <v>13967</v>
      </c>
      <c r="D7" s="5">
        <v>47488</v>
      </c>
      <c r="E7" s="5">
        <f t="shared" si="0"/>
        <v>61455</v>
      </c>
    </row>
    <row r="8" spans="1:6" s="20" customFormat="1" ht="12" customHeight="1" x14ac:dyDescent="0.2">
      <c r="A8" s="16" t="s">
        <v>9</v>
      </c>
      <c r="B8" s="16" t="s">
        <v>10</v>
      </c>
      <c r="C8" s="17">
        <f>SUM(C4:C7)</f>
        <v>71468</v>
      </c>
      <c r="D8" s="17">
        <f>SUM(D4:D7)</f>
        <v>91626</v>
      </c>
      <c r="E8" s="17">
        <f>C8+D8</f>
        <v>163094</v>
      </c>
    </row>
    <row r="9" spans="1:6" s="20" customFormat="1" ht="12" customHeight="1" x14ac:dyDescent="0.2">
      <c r="A9" s="4"/>
      <c r="B9" s="4"/>
      <c r="C9" s="7"/>
      <c r="D9" s="7"/>
      <c r="E9" s="7"/>
    </row>
    <row r="10" spans="1:6" s="20" customFormat="1" ht="12" customHeight="1" x14ac:dyDescent="0.2">
      <c r="A10" s="4" t="s">
        <v>11</v>
      </c>
      <c r="B10" s="4" t="s">
        <v>6</v>
      </c>
      <c r="C10" s="5">
        <v>7826</v>
      </c>
      <c r="D10" s="5">
        <v>3959</v>
      </c>
      <c r="E10" s="5">
        <f>C10+D10</f>
        <v>11785</v>
      </c>
    </row>
    <row r="11" spans="1:6" s="20" customFormat="1" ht="12" customHeight="1" x14ac:dyDescent="0.2">
      <c r="A11" s="4"/>
      <c r="B11" s="4" t="s">
        <v>7</v>
      </c>
      <c r="C11" s="5">
        <v>2044</v>
      </c>
      <c r="D11" s="5">
        <v>3498</v>
      </c>
      <c r="E11" s="5">
        <f t="shared" ref="E11:E13" si="1">C11+D11</f>
        <v>5542</v>
      </c>
    </row>
    <row r="12" spans="1:6" s="20" customFormat="1" ht="12" customHeight="1" x14ac:dyDescent="0.2">
      <c r="A12" s="4" t="s">
        <v>12</v>
      </c>
      <c r="B12" s="4" t="s">
        <v>6</v>
      </c>
      <c r="C12" s="5">
        <v>6293</v>
      </c>
      <c r="D12" s="5">
        <v>3015</v>
      </c>
      <c r="E12" s="5">
        <f t="shared" si="1"/>
        <v>9308</v>
      </c>
    </row>
    <row r="13" spans="1:6" s="20" customFormat="1" ht="12" customHeight="1" x14ac:dyDescent="0.2">
      <c r="A13" s="4"/>
      <c r="B13" s="4" t="s">
        <v>7</v>
      </c>
      <c r="C13" s="5">
        <v>1731</v>
      </c>
      <c r="D13" s="5">
        <v>2562</v>
      </c>
      <c r="E13" s="5">
        <f t="shared" si="1"/>
        <v>4293</v>
      </c>
    </row>
    <row r="14" spans="1:6" s="20" customFormat="1" ht="12" customHeight="1" x14ac:dyDescent="0.2">
      <c r="A14" s="16" t="s">
        <v>13</v>
      </c>
      <c r="B14" s="16" t="s">
        <v>10</v>
      </c>
      <c r="C14" s="17">
        <v>22150</v>
      </c>
      <c r="D14" s="17">
        <v>14431</v>
      </c>
      <c r="E14" s="17">
        <f>C14+D14</f>
        <v>36581</v>
      </c>
    </row>
    <row r="15" spans="1:6" s="20" customFormat="1" ht="12" customHeight="1" x14ac:dyDescent="0.2">
      <c r="A15" s="8"/>
      <c r="B15" s="8"/>
      <c r="C15" s="7"/>
      <c r="D15" s="7"/>
      <c r="E15" s="7"/>
    </row>
    <row r="16" spans="1:6" s="20" customFormat="1" ht="12" customHeight="1" x14ac:dyDescent="0.2">
      <c r="A16" s="12" t="s">
        <v>14</v>
      </c>
      <c r="B16" s="12" t="s">
        <v>10</v>
      </c>
      <c r="C16" s="15">
        <f>C8+C14</f>
        <v>93618</v>
      </c>
      <c r="D16" s="15">
        <f>D8+D14</f>
        <v>106057</v>
      </c>
      <c r="E16" s="15">
        <f>C16+D16</f>
        <v>199675</v>
      </c>
    </row>
    <row r="17" spans="1:5" ht="12" customHeight="1" x14ac:dyDescent="0.2"/>
    <row r="18" spans="1:5" x14ac:dyDescent="0.2">
      <c r="A18" s="23" t="s">
        <v>1</v>
      </c>
      <c r="C18" s="24"/>
      <c r="D18" s="24"/>
      <c r="E18" s="24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F18"/>
  <sheetViews>
    <sheetView showGridLines="0" workbookViewId="0">
      <selection activeCell="B23" sqref="B23"/>
    </sheetView>
  </sheetViews>
  <sheetFormatPr baseColWidth="10" defaultColWidth="10.85546875" defaultRowHeight="12.75" x14ac:dyDescent="0.2"/>
  <cols>
    <col min="1" max="1" width="28.7109375" style="22" customWidth="1"/>
    <col min="2" max="2" width="9.7109375" style="22" customWidth="1"/>
    <col min="3" max="4" width="18.7109375" style="22" customWidth="1"/>
    <col min="5" max="5" width="9.7109375" style="22" customWidth="1"/>
    <col min="6" max="16384" width="10.85546875" style="22"/>
  </cols>
  <sheetData>
    <row r="1" spans="1:6" s="19" customFormat="1" ht="20.100000000000001" customHeight="1" x14ac:dyDescent="0.2">
      <c r="A1" s="18" t="s">
        <v>17</v>
      </c>
    </row>
    <row r="2" spans="1:6" s="20" customFormat="1" ht="12" customHeight="1" x14ac:dyDescent="0.2">
      <c r="A2" s="12" t="s">
        <v>2</v>
      </c>
      <c r="B2" s="12"/>
      <c r="C2" s="13" t="s">
        <v>3</v>
      </c>
      <c r="D2" s="13" t="s">
        <v>4</v>
      </c>
      <c r="E2" s="14" t="s">
        <v>0</v>
      </c>
    </row>
    <row r="3" spans="1:6" s="20" customFormat="1" ht="12" customHeight="1" x14ac:dyDescent="0.2">
      <c r="A3" s="4"/>
      <c r="B3" s="4"/>
      <c r="C3" s="4"/>
      <c r="D3" s="4"/>
      <c r="E3" s="4"/>
    </row>
    <row r="4" spans="1:6" s="20" customFormat="1" ht="12" customHeight="1" x14ac:dyDescent="0.2">
      <c r="A4" s="4" t="s">
        <v>5</v>
      </c>
      <c r="B4" s="4" t="s">
        <v>6</v>
      </c>
      <c r="C4" s="5">
        <v>49339</v>
      </c>
      <c r="D4" s="5">
        <v>25385</v>
      </c>
      <c r="E4" s="5">
        <v>74724</v>
      </c>
    </row>
    <row r="5" spans="1:6" s="20" customFormat="1" ht="12" customHeight="1" x14ac:dyDescent="0.2">
      <c r="A5" s="4"/>
      <c r="B5" s="4" t="s">
        <v>7</v>
      </c>
      <c r="C5" s="5">
        <v>524</v>
      </c>
      <c r="D5" s="5">
        <v>1822</v>
      </c>
      <c r="E5" s="5">
        <v>2346</v>
      </c>
      <c r="F5" s="21"/>
    </row>
    <row r="6" spans="1:6" s="20" customFormat="1" ht="12" customHeight="1" x14ac:dyDescent="0.2">
      <c r="A6" s="4" t="s">
        <v>8</v>
      </c>
      <c r="B6" s="4" t="s">
        <v>6</v>
      </c>
      <c r="C6" s="5">
        <v>8749</v>
      </c>
      <c r="D6" s="5">
        <v>18212</v>
      </c>
      <c r="E6" s="5">
        <v>26961</v>
      </c>
    </row>
    <row r="7" spans="1:6" s="20" customFormat="1" ht="12" customHeight="1" x14ac:dyDescent="0.2">
      <c r="A7" s="4"/>
      <c r="B7" s="4" t="s">
        <v>7</v>
      </c>
      <c r="C7" s="5">
        <v>14281</v>
      </c>
      <c r="D7" s="5">
        <v>47665</v>
      </c>
      <c r="E7" s="5">
        <v>61946</v>
      </c>
    </row>
    <row r="8" spans="1:6" s="20" customFormat="1" ht="12" customHeight="1" x14ac:dyDescent="0.2">
      <c r="A8" s="16" t="s">
        <v>9</v>
      </c>
      <c r="B8" s="16" t="s">
        <v>10</v>
      </c>
      <c r="C8" s="17">
        <f>SUM(C4:C7)</f>
        <v>72893</v>
      </c>
      <c r="D8" s="17">
        <f>SUM(D4:D7)</f>
        <v>93084</v>
      </c>
      <c r="E8" s="17">
        <v>165977</v>
      </c>
    </row>
    <row r="9" spans="1:6" s="20" customFormat="1" ht="12" customHeight="1" x14ac:dyDescent="0.2">
      <c r="A9" s="4"/>
      <c r="B9" s="4"/>
      <c r="C9" s="7"/>
      <c r="D9" s="7"/>
      <c r="E9" s="7"/>
    </row>
    <row r="10" spans="1:6" s="20" customFormat="1" ht="12" customHeight="1" x14ac:dyDescent="0.2">
      <c r="A10" s="4" t="s">
        <v>11</v>
      </c>
      <c r="B10" s="4" t="s">
        <v>6</v>
      </c>
      <c r="C10" s="5">
        <v>10836</v>
      </c>
      <c r="D10" s="5">
        <v>5125</v>
      </c>
      <c r="E10" s="5">
        <v>15961</v>
      </c>
    </row>
    <row r="11" spans="1:6" s="20" customFormat="1" ht="12" customHeight="1" x14ac:dyDescent="0.2">
      <c r="A11" s="4"/>
      <c r="B11" s="4" t="s">
        <v>7</v>
      </c>
      <c r="C11" s="5">
        <v>2592</v>
      </c>
      <c r="D11" s="5">
        <v>4194</v>
      </c>
      <c r="E11" s="5">
        <v>6786</v>
      </c>
    </row>
    <row r="12" spans="1:6" s="20" customFormat="1" ht="12" customHeight="1" x14ac:dyDescent="0.2">
      <c r="A12" s="4" t="s">
        <v>12</v>
      </c>
      <c r="B12" s="4" t="s">
        <v>6</v>
      </c>
      <c r="C12" s="5">
        <v>8061</v>
      </c>
      <c r="D12" s="5">
        <v>3454</v>
      </c>
      <c r="E12" s="5">
        <v>11515</v>
      </c>
    </row>
    <row r="13" spans="1:6" s="20" customFormat="1" ht="12" customHeight="1" x14ac:dyDescent="0.2">
      <c r="A13" s="4"/>
      <c r="B13" s="4" t="s">
        <v>7</v>
      </c>
      <c r="C13" s="5">
        <v>1613</v>
      </c>
      <c r="D13" s="5">
        <v>1941</v>
      </c>
      <c r="E13" s="5">
        <v>3554</v>
      </c>
    </row>
    <row r="14" spans="1:6" s="20" customFormat="1" ht="12" customHeight="1" x14ac:dyDescent="0.2">
      <c r="A14" s="16" t="s">
        <v>13</v>
      </c>
      <c r="B14" s="16" t="s">
        <v>10</v>
      </c>
      <c r="C14" s="17">
        <f>SUM(C10:C13)</f>
        <v>23102</v>
      </c>
      <c r="D14" s="17">
        <f>SUM(D10:D13)</f>
        <v>14714</v>
      </c>
      <c r="E14" s="17">
        <v>37816</v>
      </c>
    </row>
    <row r="15" spans="1:6" s="20" customFormat="1" ht="12" customHeight="1" x14ac:dyDescent="0.2">
      <c r="A15" s="8"/>
      <c r="B15" s="8"/>
      <c r="C15" s="7"/>
      <c r="D15" s="7"/>
      <c r="E15" s="7"/>
    </row>
    <row r="16" spans="1:6" s="20" customFormat="1" ht="12" customHeight="1" x14ac:dyDescent="0.2">
      <c r="A16" s="12" t="s">
        <v>14</v>
      </c>
      <c r="B16" s="12" t="s">
        <v>10</v>
      </c>
      <c r="C16" s="15">
        <f>C8+C14</f>
        <v>95995</v>
      </c>
      <c r="D16" s="15">
        <f>D8+D14</f>
        <v>107798</v>
      </c>
      <c r="E16" s="15">
        <v>203793</v>
      </c>
    </row>
    <row r="17" spans="1:5" ht="12" customHeight="1" x14ac:dyDescent="0.2"/>
    <row r="18" spans="1:5" x14ac:dyDescent="0.2">
      <c r="A18" s="23" t="s">
        <v>1</v>
      </c>
      <c r="C18" s="24"/>
      <c r="D18" s="24"/>
      <c r="E18" s="24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showGridLines="0" zoomScale="140" zoomScaleNormal="140" workbookViewId="0">
      <selection activeCell="B19" sqref="B19"/>
    </sheetView>
  </sheetViews>
  <sheetFormatPr baseColWidth="10" defaultColWidth="10.85546875" defaultRowHeight="12.75" x14ac:dyDescent="0.2"/>
  <cols>
    <col min="1" max="1" width="28.7109375" style="9" customWidth="1"/>
    <col min="2" max="2" width="9.7109375" style="9" customWidth="1"/>
    <col min="3" max="4" width="18.7109375" style="9" customWidth="1"/>
    <col min="5" max="5" width="9.7109375" style="9" customWidth="1"/>
    <col min="6" max="16384" width="10.85546875" style="9"/>
  </cols>
  <sheetData>
    <row r="1" spans="1:6" s="2" customFormat="1" ht="20.100000000000001" customHeight="1" x14ac:dyDescent="0.2">
      <c r="A1" s="30" t="s">
        <v>39</v>
      </c>
      <c r="B1" s="35"/>
      <c r="C1" s="35"/>
      <c r="D1" s="35"/>
      <c r="E1" s="35"/>
    </row>
    <row r="2" spans="1:6" s="3" customFormat="1" ht="24" customHeight="1" x14ac:dyDescent="0.2">
      <c r="A2" s="36" t="s">
        <v>2</v>
      </c>
      <c r="B2" s="36"/>
      <c r="C2" s="29" t="s">
        <v>36</v>
      </c>
      <c r="D2" s="29" t="s">
        <v>35</v>
      </c>
      <c r="E2" s="37" t="s">
        <v>0</v>
      </c>
    </row>
    <row r="3" spans="1:6" s="3" customFormat="1" ht="12" customHeight="1" x14ac:dyDescent="0.2">
      <c r="A3" s="38" t="s">
        <v>5</v>
      </c>
      <c r="B3" s="38" t="s">
        <v>6</v>
      </c>
      <c r="C3" s="31">
        <v>30698</v>
      </c>
      <c r="D3" s="31">
        <v>14804</v>
      </c>
      <c r="E3" s="31">
        <v>45502</v>
      </c>
      <c r="F3" s="6"/>
    </row>
    <row r="4" spans="1:6" s="3" customFormat="1" ht="12" customHeight="1" x14ac:dyDescent="0.2">
      <c r="A4" s="38"/>
      <c r="B4" s="38" t="s">
        <v>7</v>
      </c>
      <c r="C4" s="31">
        <v>1387</v>
      </c>
      <c r="D4" s="31">
        <v>1975</v>
      </c>
      <c r="E4" s="31">
        <v>3362</v>
      </c>
      <c r="F4" s="6"/>
    </row>
    <row r="5" spans="1:6" s="3" customFormat="1" ht="12" customHeight="1" x14ac:dyDescent="0.2">
      <c r="A5" s="38" t="s">
        <v>8</v>
      </c>
      <c r="B5" s="38" t="s">
        <v>6</v>
      </c>
      <c r="C5" s="31">
        <v>7255</v>
      </c>
      <c r="D5" s="31">
        <v>17978</v>
      </c>
      <c r="E5" s="31">
        <v>25233</v>
      </c>
    </row>
    <row r="6" spans="1:6" s="3" customFormat="1" ht="12" customHeight="1" x14ac:dyDescent="0.2">
      <c r="A6" s="38"/>
      <c r="B6" s="38" t="s">
        <v>7</v>
      </c>
      <c r="C6" s="31">
        <v>6868</v>
      </c>
      <c r="D6" s="31">
        <v>32352</v>
      </c>
      <c r="E6" s="31">
        <v>39220</v>
      </c>
    </row>
    <row r="7" spans="1:6" s="3" customFormat="1" ht="12" customHeight="1" x14ac:dyDescent="0.2">
      <c r="A7" s="39" t="s">
        <v>9</v>
      </c>
      <c r="B7" s="39" t="s">
        <v>10</v>
      </c>
      <c r="C7" s="32">
        <v>46208</v>
      </c>
      <c r="D7" s="32">
        <v>67109</v>
      </c>
      <c r="E7" s="32">
        <v>113317</v>
      </c>
    </row>
    <row r="8" spans="1:6" s="3" customFormat="1" ht="12" customHeight="1" x14ac:dyDescent="0.2">
      <c r="A8" s="38" t="s">
        <v>11</v>
      </c>
      <c r="B8" s="38" t="s">
        <v>6</v>
      </c>
      <c r="C8" s="31">
        <v>8049</v>
      </c>
      <c r="D8" s="31">
        <v>4184</v>
      </c>
      <c r="E8" s="31">
        <v>12233</v>
      </c>
    </row>
    <row r="9" spans="1:6" s="3" customFormat="1" ht="12" customHeight="1" x14ac:dyDescent="0.2">
      <c r="A9" s="40"/>
      <c r="B9" s="38" t="s">
        <v>7</v>
      </c>
      <c r="C9" s="31">
        <v>1882</v>
      </c>
      <c r="D9" s="31">
        <v>4523</v>
      </c>
      <c r="E9" s="31">
        <v>6405</v>
      </c>
    </row>
    <row r="10" spans="1:6" s="3" customFormat="1" ht="12" customHeight="1" x14ac:dyDescent="0.2">
      <c r="A10" s="38" t="s">
        <v>12</v>
      </c>
      <c r="B10" s="38" t="s">
        <v>6</v>
      </c>
      <c r="C10" s="31">
        <v>7820</v>
      </c>
      <c r="D10" s="31">
        <v>4698</v>
      </c>
      <c r="E10" s="31">
        <v>12518</v>
      </c>
    </row>
    <row r="11" spans="1:6" s="3" customFormat="1" ht="12" customHeight="1" x14ac:dyDescent="0.2">
      <c r="A11" s="40"/>
      <c r="B11" s="38" t="s">
        <v>7</v>
      </c>
      <c r="C11" s="31">
        <v>2494</v>
      </c>
      <c r="D11" s="31">
        <v>3264</v>
      </c>
      <c r="E11" s="31">
        <v>5758</v>
      </c>
    </row>
    <row r="12" spans="1:6" s="3" customFormat="1" ht="12" customHeight="1" x14ac:dyDescent="0.2">
      <c r="A12" s="39" t="s">
        <v>13</v>
      </c>
      <c r="B12" s="39" t="s">
        <v>10</v>
      </c>
      <c r="C12" s="32">
        <v>20245</v>
      </c>
      <c r="D12" s="32">
        <v>16669</v>
      </c>
      <c r="E12" s="32">
        <v>36914</v>
      </c>
    </row>
    <row r="13" spans="1:6" s="3" customFormat="1" ht="12" customHeight="1" x14ac:dyDescent="0.2">
      <c r="A13" s="36" t="s">
        <v>14</v>
      </c>
      <c r="B13" s="36" t="s">
        <v>10</v>
      </c>
      <c r="C13" s="34">
        <v>66453</v>
      </c>
      <c r="D13" s="34">
        <v>83778</v>
      </c>
      <c r="E13" s="34">
        <f>E7+E12</f>
        <v>150231</v>
      </c>
      <c r="F13" s="6"/>
    </row>
    <row r="14" spans="1:6" ht="12" customHeight="1" x14ac:dyDescent="0.2"/>
    <row r="15" spans="1:6" x14ac:dyDescent="0.2">
      <c r="A15" s="10" t="s">
        <v>1</v>
      </c>
      <c r="C15" s="11"/>
      <c r="D15" s="11"/>
      <c r="E15" s="11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5"/>
  <sheetViews>
    <sheetView showGridLines="0" zoomScale="150" zoomScaleNormal="150" workbookViewId="0">
      <selection activeCell="D34" sqref="D34"/>
    </sheetView>
  </sheetViews>
  <sheetFormatPr baseColWidth="10" defaultColWidth="10.85546875" defaultRowHeight="12.75" x14ac:dyDescent="0.2"/>
  <cols>
    <col min="1" max="1" width="28.7109375" style="9" customWidth="1"/>
    <col min="2" max="2" width="9.7109375" style="9" customWidth="1"/>
    <col min="3" max="4" width="18.7109375" style="9" customWidth="1"/>
    <col min="5" max="5" width="9.7109375" style="9" customWidth="1"/>
    <col min="6" max="16384" width="10.85546875" style="9"/>
  </cols>
  <sheetData>
    <row r="1" spans="1:6" s="2" customFormat="1" ht="20.100000000000001" customHeight="1" x14ac:dyDescent="0.2">
      <c r="A1" s="30" t="s">
        <v>38</v>
      </c>
    </row>
    <row r="2" spans="1:6" s="3" customFormat="1" ht="24" customHeight="1" x14ac:dyDescent="0.2">
      <c r="A2" s="12" t="s">
        <v>2</v>
      </c>
      <c r="B2" s="12"/>
      <c r="C2" s="29" t="s">
        <v>36</v>
      </c>
      <c r="D2" s="29" t="s">
        <v>35</v>
      </c>
      <c r="E2" s="14" t="s">
        <v>0</v>
      </c>
    </row>
    <row r="3" spans="1:6" s="3" customFormat="1" ht="12" customHeight="1" x14ac:dyDescent="0.2">
      <c r="A3" s="4" t="s">
        <v>5</v>
      </c>
      <c r="B3" s="4" t="s">
        <v>6</v>
      </c>
      <c r="C3" s="31">
        <v>31041</v>
      </c>
      <c r="D3" s="31">
        <f>6882+8207</f>
        <v>15089</v>
      </c>
      <c r="E3" s="31">
        <f>49363-3233</f>
        <v>46130</v>
      </c>
      <c r="F3" s="6"/>
    </row>
    <row r="4" spans="1:6" s="3" customFormat="1" ht="12" customHeight="1" x14ac:dyDescent="0.2">
      <c r="A4" s="4"/>
      <c r="B4" s="4" t="s">
        <v>7</v>
      </c>
      <c r="C4" s="31">
        <v>1293</v>
      </c>
      <c r="D4" s="31">
        <f>933+1007</f>
        <v>1940</v>
      </c>
      <c r="E4" s="31">
        <v>3233</v>
      </c>
      <c r="F4" s="6"/>
    </row>
    <row r="5" spans="1:6" s="3" customFormat="1" ht="12" customHeight="1" x14ac:dyDescent="0.2">
      <c r="A5" s="4" t="s">
        <v>8</v>
      </c>
      <c r="B5" s="4" t="s">
        <v>6</v>
      </c>
      <c r="C5" s="31">
        <f>38401-C3</f>
        <v>7360</v>
      </c>
      <c r="D5" s="31">
        <f>12457+20260-15089</f>
        <v>17628</v>
      </c>
      <c r="E5" s="31">
        <f>C5+D5</f>
        <v>24988</v>
      </c>
    </row>
    <row r="6" spans="1:6" s="3" customFormat="1" ht="12" customHeight="1" x14ac:dyDescent="0.2">
      <c r="A6" s="4"/>
      <c r="B6" s="4" t="s">
        <v>7</v>
      </c>
      <c r="C6" s="31">
        <f>8257-C4</f>
        <v>6964</v>
      </c>
      <c r="D6" s="31">
        <f>14071+20401-1940</f>
        <v>32532</v>
      </c>
      <c r="E6" s="31">
        <f>C6+D6</f>
        <v>39496</v>
      </c>
    </row>
    <row r="7" spans="1:6" s="3" customFormat="1" ht="12" customHeight="1" x14ac:dyDescent="0.2">
      <c r="A7" s="16" t="s">
        <v>9</v>
      </c>
      <c r="B7" s="16" t="s">
        <v>10</v>
      </c>
      <c r="C7" s="32">
        <f>SUM(C3:C6)</f>
        <v>46658</v>
      </c>
      <c r="D7" s="32">
        <f>SUM(D3:D6)</f>
        <v>67189</v>
      </c>
      <c r="E7" s="32">
        <f>SUM(E3:E6)</f>
        <v>113847</v>
      </c>
    </row>
    <row r="8" spans="1:6" s="3" customFormat="1" ht="12" customHeight="1" x14ac:dyDescent="0.2">
      <c r="A8" s="4" t="s">
        <v>11</v>
      </c>
      <c r="B8" s="4" t="s">
        <v>6</v>
      </c>
      <c r="C8" s="33">
        <v>7833</v>
      </c>
      <c r="D8" s="33">
        <f>898+3135</f>
        <v>4033</v>
      </c>
      <c r="E8" s="33">
        <f>C8+D8</f>
        <v>11866</v>
      </c>
    </row>
    <row r="9" spans="1:6" s="3" customFormat="1" ht="12" customHeight="1" x14ac:dyDescent="0.2">
      <c r="B9" s="4" t="s">
        <v>7</v>
      </c>
      <c r="C9" s="31">
        <v>1702</v>
      </c>
      <c r="D9" s="31">
        <f>731+3435</f>
        <v>4166</v>
      </c>
      <c r="E9" s="33">
        <f>C9+D9</f>
        <v>5868</v>
      </c>
    </row>
    <row r="10" spans="1:6" s="3" customFormat="1" ht="12" customHeight="1" x14ac:dyDescent="0.2">
      <c r="A10" s="4" t="s">
        <v>12</v>
      </c>
      <c r="B10" s="4" t="s">
        <v>6</v>
      </c>
      <c r="C10" s="31">
        <v>7731</v>
      </c>
      <c r="D10" s="31">
        <f>1183+3354</f>
        <v>4537</v>
      </c>
      <c r="E10" s="33">
        <f>C10+D10</f>
        <v>12268</v>
      </c>
    </row>
    <row r="11" spans="1:6" s="3" customFormat="1" ht="12" customHeight="1" x14ac:dyDescent="0.2">
      <c r="B11" s="4" t="s">
        <v>7</v>
      </c>
      <c r="C11" s="31">
        <v>2409</v>
      </c>
      <c r="D11" s="31">
        <f>580+2683</f>
        <v>3263</v>
      </c>
      <c r="E11" s="33">
        <f>C11+D11</f>
        <v>5672</v>
      </c>
    </row>
    <row r="12" spans="1:6" s="3" customFormat="1" ht="12" customHeight="1" x14ac:dyDescent="0.2">
      <c r="A12" s="16" t="s">
        <v>13</v>
      </c>
      <c r="B12" s="16" t="s">
        <v>10</v>
      </c>
      <c r="C12" s="32">
        <v>19675</v>
      </c>
      <c r="D12" s="32">
        <v>15999</v>
      </c>
      <c r="E12" s="32">
        <f>C12+D12</f>
        <v>35674</v>
      </c>
    </row>
    <row r="13" spans="1:6" s="3" customFormat="1" ht="12" customHeight="1" x14ac:dyDescent="0.2">
      <c r="A13" s="12" t="s">
        <v>14</v>
      </c>
      <c r="B13" s="12" t="s">
        <v>10</v>
      </c>
      <c r="C13" s="34" t="s">
        <v>37</v>
      </c>
      <c r="D13" s="34">
        <f>149521-66333</f>
        <v>83188</v>
      </c>
      <c r="E13" s="34">
        <v>149521</v>
      </c>
      <c r="F13" s="6"/>
    </row>
    <row r="14" spans="1:6" ht="12" customHeight="1" x14ac:dyDescent="0.2"/>
    <row r="15" spans="1:6" x14ac:dyDescent="0.2">
      <c r="A15" s="10" t="s">
        <v>1</v>
      </c>
      <c r="C15" s="11"/>
      <c r="D15" s="11"/>
      <c r="E15" s="11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5"/>
  <sheetViews>
    <sheetView showGridLines="0" zoomScale="120" zoomScaleNormal="120" workbookViewId="0">
      <selection activeCell="B16" sqref="B16"/>
    </sheetView>
  </sheetViews>
  <sheetFormatPr baseColWidth="10" defaultColWidth="10.85546875" defaultRowHeight="12.75" x14ac:dyDescent="0.2"/>
  <cols>
    <col min="1" max="1" width="28.7109375" style="9" customWidth="1"/>
    <col min="2" max="2" width="9.7109375" style="9" customWidth="1"/>
    <col min="3" max="4" width="18.7109375" style="9" customWidth="1"/>
    <col min="5" max="5" width="9.7109375" style="9" customWidth="1"/>
    <col min="6" max="16384" width="10.85546875" style="9"/>
  </cols>
  <sheetData>
    <row r="1" spans="1:6" s="2" customFormat="1" ht="20.100000000000001" customHeight="1" x14ac:dyDescent="0.2">
      <c r="A1" s="1" t="s">
        <v>34</v>
      </c>
    </row>
    <row r="2" spans="1:6" s="3" customFormat="1" ht="12" customHeight="1" x14ac:dyDescent="0.2">
      <c r="A2" s="12" t="s">
        <v>2</v>
      </c>
      <c r="B2" s="12"/>
      <c r="C2" s="13" t="s">
        <v>3</v>
      </c>
      <c r="D2" s="13" t="s">
        <v>4</v>
      </c>
      <c r="E2" s="14" t="s">
        <v>0</v>
      </c>
    </row>
    <row r="3" spans="1:6" s="3" customFormat="1" ht="12" customHeight="1" x14ac:dyDescent="0.2">
      <c r="A3" s="4" t="s">
        <v>5</v>
      </c>
      <c r="B3" s="4" t="s">
        <v>6</v>
      </c>
      <c r="C3" s="25">
        <v>31628</v>
      </c>
      <c r="D3" s="25">
        <v>15121</v>
      </c>
      <c r="E3" s="25">
        <v>46749</v>
      </c>
    </row>
    <row r="4" spans="1:6" s="3" customFormat="1" ht="12" customHeight="1" x14ac:dyDescent="0.2">
      <c r="A4" s="4"/>
      <c r="B4" s="4" t="s">
        <v>7</v>
      </c>
      <c r="C4" s="25">
        <v>1295</v>
      </c>
      <c r="D4" s="25">
        <v>1994</v>
      </c>
      <c r="E4" s="25">
        <v>3289</v>
      </c>
      <c r="F4" s="6"/>
    </row>
    <row r="5" spans="1:6" s="3" customFormat="1" ht="12" customHeight="1" x14ac:dyDescent="0.2">
      <c r="A5" s="4" t="s">
        <v>8</v>
      </c>
      <c r="B5" s="4" t="s">
        <v>6</v>
      </c>
      <c r="C5" s="25">
        <v>7497</v>
      </c>
      <c r="D5" s="25">
        <v>17828</v>
      </c>
      <c r="E5" s="25">
        <v>25325</v>
      </c>
    </row>
    <row r="6" spans="1:6" s="3" customFormat="1" ht="12" customHeight="1" x14ac:dyDescent="0.2">
      <c r="A6" s="4"/>
      <c r="B6" s="4" t="s">
        <v>7</v>
      </c>
      <c r="C6" s="25">
        <v>7152</v>
      </c>
      <c r="D6" s="25">
        <v>32824</v>
      </c>
      <c r="E6" s="25">
        <v>39976</v>
      </c>
    </row>
    <row r="7" spans="1:6" s="3" customFormat="1" ht="12" customHeight="1" x14ac:dyDescent="0.2">
      <c r="A7" s="16" t="s">
        <v>9</v>
      </c>
      <c r="B7" s="16" t="s">
        <v>10</v>
      </c>
      <c r="C7" s="26">
        <v>47572</v>
      </c>
      <c r="D7" s="26">
        <v>67767</v>
      </c>
      <c r="E7" s="26">
        <v>115339</v>
      </c>
    </row>
    <row r="8" spans="1:6" s="3" customFormat="1" ht="12" customHeight="1" x14ac:dyDescent="0.2">
      <c r="A8" s="4"/>
      <c r="B8" s="4" t="s">
        <v>6</v>
      </c>
      <c r="C8" s="27">
        <v>7716</v>
      </c>
      <c r="D8" s="27">
        <v>3867</v>
      </c>
      <c r="E8" s="27">
        <v>11583</v>
      </c>
    </row>
    <row r="9" spans="1:6" s="3" customFormat="1" ht="12" customHeight="1" x14ac:dyDescent="0.2">
      <c r="A9" s="4" t="s">
        <v>11</v>
      </c>
      <c r="B9" s="4" t="s">
        <v>7</v>
      </c>
      <c r="C9" s="25">
        <v>1631</v>
      </c>
      <c r="D9" s="25">
        <v>3853</v>
      </c>
      <c r="E9" s="25">
        <v>5484</v>
      </c>
    </row>
    <row r="10" spans="1:6" s="3" customFormat="1" ht="12" customHeight="1" x14ac:dyDescent="0.2">
      <c r="A10" s="4"/>
      <c r="B10" s="4" t="s">
        <v>6</v>
      </c>
      <c r="C10" s="25">
        <v>7682</v>
      </c>
      <c r="D10" s="25">
        <v>4480</v>
      </c>
      <c r="E10" s="25">
        <v>12162</v>
      </c>
    </row>
    <row r="11" spans="1:6" s="3" customFormat="1" ht="12" customHeight="1" x14ac:dyDescent="0.2">
      <c r="A11" s="4" t="s">
        <v>12</v>
      </c>
      <c r="B11" s="4" t="s">
        <v>7</v>
      </c>
      <c r="C11" s="25">
        <v>2352</v>
      </c>
      <c r="D11" s="25">
        <v>3213</v>
      </c>
      <c r="E11" s="25">
        <v>5565</v>
      </c>
    </row>
    <row r="12" spans="1:6" s="3" customFormat="1" ht="12" customHeight="1" x14ac:dyDescent="0.2">
      <c r="A12" s="16" t="s">
        <v>13</v>
      </c>
      <c r="B12" s="16" t="s">
        <v>10</v>
      </c>
      <c r="C12" s="26">
        <v>19381</v>
      </c>
      <c r="D12" s="26">
        <v>15413</v>
      </c>
      <c r="E12" s="26">
        <v>34794</v>
      </c>
    </row>
    <row r="13" spans="1:6" s="3" customFormat="1" ht="12" customHeight="1" x14ac:dyDescent="0.2">
      <c r="A13" s="12" t="s">
        <v>14</v>
      </c>
      <c r="B13" s="12" t="s">
        <v>10</v>
      </c>
      <c r="C13" s="28">
        <v>66953</v>
      </c>
      <c r="D13" s="28">
        <v>83180</v>
      </c>
      <c r="E13" s="28">
        <v>150133</v>
      </c>
    </row>
    <row r="14" spans="1:6" ht="12" customHeight="1" x14ac:dyDescent="0.2"/>
    <row r="15" spans="1:6" x14ac:dyDescent="0.2">
      <c r="A15" s="10" t="s">
        <v>1</v>
      </c>
      <c r="C15" s="11"/>
      <c r="D15" s="11"/>
      <c r="E15" s="11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8"/>
  <sheetViews>
    <sheetView showGridLines="0" zoomScale="120" zoomScaleNormal="120" workbookViewId="0">
      <selection activeCell="C35" sqref="C35"/>
    </sheetView>
  </sheetViews>
  <sheetFormatPr baseColWidth="10" defaultColWidth="10.85546875" defaultRowHeight="12.75" x14ac:dyDescent="0.2"/>
  <cols>
    <col min="1" max="1" width="28.7109375" style="9" customWidth="1"/>
    <col min="2" max="2" width="9.7109375" style="9" customWidth="1"/>
    <col min="3" max="4" width="18.7109375" style="9" customWidth="1"/>
    <col min="5" max="5" width="9.7109375" style="9" customWidth="1"/>
    <col min="6" max="16384" width="10.85546875" style="9"/>
  </cols>
  <sheetData>
    <row r="1" spans="1:6" s="2" customFormat="1" ht="20.100000000000001" customHeight="1" x14ac:dyDescent="0.2">
      <c r="A1" s="1" t="s">
        <v>33</v>
      </c>
    </row>
    <row r="2" spans="1:6" s="3" customFormat="1" ht="12" customHeight="1" x14ac:dyDescent="0.2">
      <c r="A2" s="12" t="s">
        <v>2</v>
      </c>
      <c r="B2" s="12"/>
      <c r="C2" s="13" t="s">
        <v>3</v>
      </c>
      <c r="D2" s="13" t="s">
        <v>4</v>
      </c>
      <c r="E2" s="14" t="s">
        <v>0</v>
      </c>
    </row>
    <row r="3" spans="1:6" s="3" customFormat="1" ht="12" customHeight="1" x14ac:dyDescent="0.2">
      <c r="A3" s="4"/>
      <c r="B3" s="4"/>
      <c r="C3" s="4"/>
      <c r="D3" s="4"/>
      <c r="E3" s="4"/>
    </row>
    <row r="4" spans="1:6" s="3" customFormat="1" ht="12" customHeight="1" x14ac:dyDescent="0.2">
      <c r="A4" s="4" t="s">
        <v>5</v>
      </c>
      <c r="B4" s="4" t="s">
        <v>6</v>
      </c>
      <c r="C4" s="25">
        <v>32385</v>
      </c>
      <c r="D4" s="25">
        <v>15310</v>
      </c>
      <c r="E4" s="25">
        <v>47695</v>
      </c>
    </row>
    <row r="5" spans="1:6" s="3" customFormat="1" ht="12" customHeight="1" x14ac:dyDescent="0.2">
      <c r="A5" s="4"/>
      <c r="B5" s="4" t="s">
        <v>7</v>
      </c>
      <c r="C5" s="25">
        <v>1238</v>
      </c>
      <c r="D5" s="25">
        <v>1919</v>
      </c>
      <c r="E5" s="25">
        <v>3157</v>
      </c>
      <c r="F5" s="6"/>
    </row>
    <row r="6" spans="1:6" s="3" customFormat="1" ht="12" customHeight="1" x14ac:dyDescent="0.2">
      <c r="A6" s="4" t="s">
        <v>8</v>
      </c>
      <c r="B6" s="4" t="s">
        <v>6</v>
      </c>
      <c r="C6" s="25">
        <v>7749</v>
      </c>
      <c r="D6" s="25">
        <v>18079</v>
      </c>
      <c r="E6" s="25">
        <v>25828</v>
      </c>
    </row>
    <row r="7" spans="1:6" s="3" customFormat="1" ht="12" customHeight="1" x14ac:dyDescent="0.2">
      <c r="A7" s="4"/>
      <c r="B7" s="4" t="s">
        <v>7</v>
      </c>
      <c r="C7" s="25">
        <v>7348</v>
      </c>
      <c r="D7" s="25">
        <v>33769</v>
      </c>
      <c r="E7" s="25">
        <v>41117</v>
      </c>
    </row>
    <row r="8" spans="1:6" s="3" customFormat="1" ht="12" customHeight="1" x14ac:dyDescent="0.2">
      <c r="A8" s="16" t="s">
        <v>9</v>
      </c>
      <c r="B8" s="16" t="s">
        <v>10</v>
      </c>
      <c r="C8" s="26">
        <v>48720</v>
      </c>
      <c r="D8" s="26">
        <v>69077</v>
      </c>
      <c r="E8" s="26">
        <v>117797</v>
      </c>
    </row>
    <row r="9" spans="1:6" s="3" customFormat="1" ht="12" customHeight="1" x14ac:dyDescent="0.2">
      <c r="A9" s="4"/>
      <c r="B9" s="4"/>
      <c r="C9" s="27"/>
      <c r="D9" s="27"/>
      <c r="E9" s="27"/>
    </row>
    <row r="10" spans="1:6" s="3" customFormat="1" ht="12" customHeight="1" x14ac:dyDescent="0.2">
      <c r="A10" s="4" t="s">
        <v>11</v>
      </c>
      <c r="B10" s="4" t="s">
        <v>6</v>
      </c>
      <c r="C10" s="25">
        <v>7735</v>
      </c>
      <c r="D10" s="25">
        <v>3841</v>
      </c>
      <c r="E10" s="25">
        <v>11576</v>
      </c>
    </row>
    <row r="11" spans="1:6" s="3" customFormat="1" ht="12" customHeight="1" x14ac:dyDescent="0.2">
      <c r="A11" s="4"/>
      <c r="B11" s="4" t="s">
        <v>7</v>
      </c>
      <c r="C11" s="25">
        <v>1731</v>
      </c>
      <c r="D11" s="25">
        <v>3689</v>
      </c>
      <c r="E11" s="25">
        <v>5420</v>
      </c>
    </row>
    <row r="12" spans="1:6" s="3" customFormat="1" ht="12" customHeight="1" x14ac:dyDescent="0.2">
      <c r="A12" s="4" t="s">
        <v>12</v>
      </c>
      <c r="B12" s="4" t="s">
        <v>6</v>
      </c>
      <c r="C12" s="25">
        <v>7639</v>
      </c>
      <c r="D12" s="25">
        <v>4343</v>
      </c>
      <c r="E12" s="25">
        <v>11982</v>
      </c>
    </row>
    <row r="13" spans="1:6" s="3" customFormat="1" ht="12" customHeight="1" x14ac:dyDescent="0.2">
      <c r="A13" s="4"/>
      <c r="B13" s="4" t="s">
        <v>7</v>
      </c>
      <c r="C13" s="25">
        <v>2448</v>
      </c>
      <c r="D13" s="25">
        <v>3219</v>
      </c>
      <c r="E13" s="25">
        <v>5667</v>
      </c>
    </row>
    <row r="14" spans="1:6" s="3" customFormat="1" ht="12" customHeight="1" x14ac:dyDescent="0.2">
      <c r="A14" s="16" t="s">
        <v>13</v>
      </c>
      <c r="B14" s="16" t="s">
        <v>10</v>
      </c>
      <c r="C14" s="26">
        <v>19553</v>
      </c>
      <c r="D14" s="26">
        <v>15092</v>
      </c>
      <c r="E14" s="26">
        <v>34645</v>
      </c>
    </row>
    <row r="15" spans="1:6" s="3" customFormat="1" ht="12" customHeight="1" x14ac:dyDescent="0.2">
      <c r="A15" s="8"/>
      <c r="B15" s="8"/>
      <c r="C15" s="27"/>
      <c r="D15" s="27"/>
      <c r="E15" s="27"/>
    </row>
    <row r="16" spans="1:6" s="3" customFormat="1" ht="12" customHeight="1" x14ac:dyDescent="0.2">
      <c r="A16" s="12" t="s">
        <v>14</v>
      </c>
      <c r="B16" s="12" t="s">
        <v>10</v>
      </c>
      <c r="C16" s="28">
        <v>68273</v>
      </c>
      <c r="D16" s="28">
        <v>84169</v>
      </c>
      <c r="E16" s="28">
        <v>152442</v>
      </c>
    </row>
    <row r="17" spans="1:5" ht="12" customHeight="1" x14ac:dyDescent="0.2"/>
    <row r="18" spans="1:5" x14ac:dyDescent="0.2">
      <c r="A18" s="10" t="s">
        <v>1</v>
      </c>
      <c r="C18" s="11"/>
      <c r="D18" s="11"/>
      <c r="E18" s="11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8"/>
  <sheetViews>
    <sheetView showGridLines="0" workbookViewId="0">
      <selection activeCell="E4" sqref="E4"/>
    </sheetView>
  </sheetViews>
  <sheetFormatPr baseColWidth="10" defaultColWidth="10.85546875" defaultRowHeight="12.75" x14ac:dyDescent="0.2"/>
  <cols>
    <col min="1" max="1" width="28.7109375" style="9" customWidth="1"/>
    <col min="2" max="2" width="9.7109375" style="9" customWidth="1"/>
    <col min="3" max="4" width="18.7109375" style="9" customWidth="1"/>
    <col min="5" max="5" width="9.7109375" style="9" customWidth="1"/>
    <col min="6" max="16384" width="10.85546875" style="9"/>
  </cols>
  <sheetData>
    <row r="1" spans="1:6" s="2" customFormat="1" ht="20.100000000000001" customHeight="1" x14ac:dyDescent="0.2">
      <c r="A1" s="1" t="s">
        <v>32</v>
      </c>
    </row>
    <row r="2" spans="1:6" s="3" customFormat="1" ht="12" customHeight="1" x14ac:dyDescent="0.2">
      <c r="A2" s="12" t="s">
        <v>2</v>
      </c>
      <c r="B2" s="12"/>
      <c r="C2" s="13" t="s">
        <v>3</v>
      </c>
      <c r="D2" s="13" t="s">
        <v>4</v>
      </c>
      <c r="E2" s="14" t="s">
        <v>0</v>
      </c>
    </row>
    <row r="3" spans="1:6" s="3" customFormat="1" ht="12" customHeight="1" x14ac:dyDescent="0.2">
      <c r="A3" s="4"/>
      <c r="B3" s="4"/>
      <c r="C3" s="4"/>
      <c r="D3" s="4"/>
      <c r="E3" s="4"/>
    </row>
    <row r="4" spans="1:6" s="3" customFormat="1" ht="12" customHeight="1" x14ac:dyDescent="0.2">
      <c r="A4" s="4" t="s">
        <v>5</v>
      </c>
      <c r="B4" s="4" t="s">
        <v>6</v>
      </c>
      <c r="C4" s="25">
        <v>32885</v>
      </c>
      <c r="D4" s="25">
        <v>15602</v>
      </c>
      <c r="E4" s="25">
        <v>48487</v>
      </c>
    </row>
    <row r="5" spans="1:6" s="3" customFormat="1" ht="12" customHeight="1" x14ac:dyDescent="0.2">
      <c r="A5" s="4"/>
      <c r="B5" s="4" t="s">
        <v>7</v>
      </c>
      <c r="C5" s="25">
        <v>1209</v>
      </c>
      <c r="D5" s="25">
        <v>1924</v>
      </c>
      <c r="E5" s="25">
        <v>3133</v>
      </c>
      <c r="F5" s="6"/>
    </row>
    <row r="6" spans="1:6" s="3" customFormat="1" ht="12" customHeight="1" x14ac:dyDescent="0.2">
      <c r="A6" s="4" t="s">
        <v>8</v>
      </c>
      <c r="B6" s="4" t="s">
        <v>6</v>
      </c>
      <c r="C6" s="25">
        <v>7923</v>
      </c>
      <c r="D6" s="25">
        <v>18302</v>
      </c>
      <c r="E6" s="25">
        <v>26225</v>
      </c>
    </row>
    <row r="7" spans="1:6" s="3" customFormat="1" ht="12" customHeight="1" x14ac:dyDescent="0.2">
      <c r="A7" s="4"/>
      <c r="B7" s="4" t="s">
        <v>7</v>
      </c>
      <c r="C7" s="25">
        <v>7336</v>
      </c>
      <c r="D7" s="25">
        <v>34693</v>
      </c>
      <c r="E7" s="25">
        <v>42029</v>
      </c>
    </row>
    <row r="8" spans="1:6" s="3" customFormat="1" ht="12" customHeight="1" x14ac:dyDescent="0.2">
      <c r="A8" s="16" t="s">
        <v>9</v>
      </c>
      <c r="B8" s="16" t="s">
        <v>10</v>
      </c>
      <c r="C8" s="26">
        <v>49353</v>
      </c>
      <c r="D8" s="26">
        <v>70521</v>
      </c>
      <c r="E8" s="26">
        <v>119874</v>
      </c>
    </row>
    <row r="9" spans="1:6" s="3" customFormat="1" ht="12" customHeight="1" x14ac:dyDescent="0.2">
      <c r="A9" s="4"/>
      <c r="B9" s="4"/>
      <c r="C9" s="27"/>
      <c r="D9" s="27"/>
      <c r="E9" s="27"/>
    </row>
    <row r="10" spans="1:6" s="3" customFormat="1" ht="12" customHeight="1" x14ac:dyDescent="0.2">
      <c r="A10" s="4" t="s">
        <v>11</v>
      </c>
      <c r="B10" s="4" t="s">
        <v>6</v>
      </c>
      <c r="C10" s="25">
        <v>7663</v>
      </c>
      <c r="D10" s="25">
        <v>3793</v>
      </c>
      <c r="E10" s="25">
        <v>11456</v>
      </c>
    </row>
    <row r="11" spans="1:6" s="3" customFormat="1" ht="12" customHeight="1" x14ac:dyDescent="0.2">
      <c r="A11" s="4"/>
      <c r="B11" s="4" t="s">
        <v>7</v>
      </c>
      <c r="C11" s="25">
        <v>1694</v>
      </c>
      <c r="D11" s="25">
        <v>3808</v>
      </c>
      <c r="E11" s="25">
        <v>5502</v>
      </c>
    </row>
    <row r="12" spans="1:6" s="3" customFormat="1" ht="12" customHeight="1" x14ac:dyDescent="0.2">
      <c r="A12" s="4" t="s">
        <v>12</v>
      </c>
      <c r="B12" s="4" t="s">
        <v>6</v>
      </c>
      <c r="C12" s="25">
        <v>7350</v>
      </c>
      <c r="D12" s="25">
        <v>4229</v>
      </c>
      <c r="E12" s="25">
        <v>11579</v>
      </c>
    </row>
    <row r="13" spans="1:6" s="3" customFormat="1" ht="12" customHeight="1" x14ac:dyDescent="0.2">
      <c r="A13" s="4"/>
      <c r="B13" s="4" t="s">
        <v>7</v>
      </c>
      <c r="C13" s="25">
        <v>2340</v>
      </c>
      <c r="D13" s="25">
        <v>3113</v>
      </c>
      <c r="E13" s="25">
        <v>5453</v>
      </c>
    </row>
    <row r="14" spans="1:6" s="3" customFormat="1" ht="12" customHeight="1" x14ac:dyDescent="0.2">
      <c r="A14" s="16" t="s">
        <v>13</v>
      </c>
      <c r="B14" s="16" t="s">
        <v>10</v>
      </c>
      <c r="C14" s="26">
        <v>19047</v>
      </c>
      <c r="D14" s="26">
        <v>14943</v>
      </c>
      <c r="E14" s="26">
        <v>33990</v>
      </c>
    </row>
    <row r="15" spans="1:6" s="3" customFormat="1" ht="12" customHeight="1" x14ac:dyDescent="0.2">
      <c r="A15" s="8"/>
      <c r="B15" s="8"/>
      <c r="C15" s="27"/>
      <c r="D15" s="27"/>
      <c r="E15" s="27"/>
    </row>
    <row r="16" spans="1:6" s="3" customFormat="1" ht="12" customHeight="1" x14ac:dyDescent="0.2">
      <c r="A16" s="12" t="s">
        <v>14</v>
      </c>
      <c r="B16" s="12" t="s">
        <v>10</v>
      </c>
      <c r="C16" s="28">
        <v>68400</v>
      </c>
      <c r="D16" s="28">
        <v>85464</v>
      </c>
      <c r="E16" s="28">
        <v>153864</v>
      </c>
    </row>
    <row r="17" spans="1:5" ht="12" customHeight="1" x14ac:dyDescent="0.2"/>
    <row r="18" spans="1:5" x14ac:dyDescent="0.2">
      <c r="A18" s="10" t="s">
        <v>1</v>
      </c>
      <c r="C18" s="11"/>
      <c r="D18" s="11"/>
      <c r="E18" s="11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8"/>
  <sheetViews>
    <sheetView showGridLines="0" workbookViewId="0">
      <selection activeCell="A18" sqref="A18"/>
    </sheetView>
  </sheetViews>
  <sheetFormatPr baseColWidth="10" defaultColWidth="10.85546875" defaultRowHeight="12.75" x14ac:dyDescent="0.2"/>
  <cols>
    <col min="1" max="1" width="28.7109375" style="9" customWidth="1"/>
    <col min="2" max="2" width="9.7109375" style="9" customWidth="1"/>
    <col min="3" max="4" width="18.7109375" style="9" customWidth="1"/>
    <col min="5" max="5" width="9.7109375" style="9" customWidth="1"/>
    <col min="6" max="16384" width="10.85546875" style="9"/>
  </cols>
  <sheetData>
    <row r="1" spans="1:6" s="2" customFormat="1" ht="20.100000000000001" customHeight="1" x14ac:dyDescent="0.2">
      <c r="A1" s="1" t="s">
        <v>31</v>
      </c>
    </row>
    <row r="2" spans="1:6" s="3" customFormat="1" ht="12" customHeight="1" x14ac:dyDescent="0.2">
      <c r="A2" s="12" t="s">
        <v>2</v>
      </c>
      <c r="B2" s="12"/>
      <c r="C2" s="13" t="s">
        <v>3</v>
      </c>
      <c r="D2" s="13" t="s">
        <v>4</v>
      </c>
      <c r="E2" s="14" t="s">
        <v>0</v>
      </c>
    </row>
    <row r="3" spans="1:6" s="3" customFormat="1" ht="12" customHeight="1" x14ac:dyDescent="0.2">
      <c r="A3" s="4"/>
      <c r="B3" s="4"/>
      <c r="C3" s="4"/>
      <c r="D3" s="4"/>
      <c r="E3" s="4"/>
    </row>
    <row r="4" spans="1:6" s="3" customFormat="1" ht="12" customHeight="1" x14ac:dyDescent="0.2">
      <c r="A4" s="4" t="s">
        <v>5</v>
      </c>
      <c r="B4" s="4" t="s">
        <v>6</v>
      </c>
      <c r="C4" s="25">
        <v>33572</v>
      </c>
      <c r="D4" s="25">
        <v>15709</v>
      </c>
      <c r="E4" s="25">
        <v>49281</v>
      </c>
    </row>
    <row r="5" spans="1:6" s="3" customFormat="1" ht="12" customHeight="1" x14ac:dyDescent="0.2">
      <c r="A5" s="4"/>
      <c r="B5" s="4" t="s">
        <v>7</v>
      </c>
      <c r="C5" s="25">
        <v>1163</v>
      </c>
      <c r="D5" s="25">
        <v>1819</v>
      </c>
      <c r="E5" s="25">
        <v>2982</v>
      </c>
      <c r="F5" s="6"/>
    </row>
    <row r="6" spans="1:6" s="3" customFormat="1" ht="12" customHeight="1" x14ac:dyDescent="0.2">
      <c r="A6" s="4" t="s">
        <v>8</v>
      </c>
      <c r="B6" s="4" t="s">
        <v>6</v>
      </c>
      <c r="C6" s="25">
        <v>8029</v>
      </c>
      <c r="D6" s="25">
        <v>18182</v>
      </c>
      <c r="E6" s="25">
        <v>26211</v>
      </c>
    </row>
    <row r="7" spans="1:6" s="3" customFormat="1" ht="12" customHeight="1" x14ac:dyDescent="0.2">
      <c r="A7" s="4"/>
      <c r="B7" s="4" t="s">
        <v>7</v>
      </c>
      <c r="C7" s="25">
        <v>7465</v>
      </c>
      <c r="D7" s="25">
        <v>35246</v>
      </c>
      <c r="E7" s="25">
        <v>42711</v>
      </c>
    </row>
    <row r="8" spans="1:6" s="3" customFormat="1" ht="12" customHeight="1" x14ac:dyDescent="0.2">
      <c r="A8" s="16" t="s">
        <v>9</v>
      </c>
      <c r="B8" s="16" t="s">
        <v>10</v>
      </c>
      <c r="C8" s="26">
        <v>50229</v>
      </c>
      <c r="D8" s="26">
        <v>70956</v>
      </c>
      <c r="E8" s="26">
        <v>121185</v>
      </c>
    </row>
    <row r="9" spans="1:6" s="3" customFormat="1" ht="12" customHeight="1" x14ac:dyDescent="0.2">
      <c r="A9" s="4"/>
      <c r="B9" s="4"/>
      <c r="C9" s="27"/>
      <c r="D9" s="27"/>
      <c r="E9" s="27"/>
    </row>
    <row r="10" spans="1:6" s="3" customFormat="1" ht="12" customHeight="1" x14ac:dyDescent="0.2">
      <c r="A10" s="4" t="s">
        <v>11</v>
      </c>
      <c r="B10" s="4" t="s">
        <v>6</v>
      </c>
      <c r="C10" s="25">
        <v>7601</v>
      </c>
      <c r="D10" s="25">
        <v>3619</v>
      </c>
      <c r="E10" s="25">
        <v>11220</v>
      </c>
    </row>
    <row r="11" spans="1:6" s="3" customFormat="1" ht="12" customHeight="1" x14ac:dyDescent="0.2">
      <c r="A11" s="4"/>
      <c r="B11" s="4" t="s">
        <v>7</v>
      </c>
      <c r="C11" s="25">
        <v>1651</v>
      </c>
      <c r="D11" s="25">
        <v>3450</v>
      </c>
      <c r="E11" s="25">
        <v>5101</v>
      </c>
    </row>
    <row r="12" spans="1:6" s="3" customFormat="1" ht="12" customHeight="1" x14ac:dyDescent="0.2">
      <c r="A12" s="4" t="s">
        <v>12</v>
      </c>
      <c r="B12" s="4" t="s">
        <v>6</v>
      </c>
      <c r="C12" s="25">
        <v>7092</v>
      </c>
      <c r="D12" s="25">
        <v>3906</v>
      </c>
      <c r="E12" s="25">
        <v>10998</v>
      </c>
    </row>
    <row r="13" spans="1:6" s="3" customFormat="1" ht="12" customHeight="1" x14ac:dyDescent="0.2">
      <c r="A13" s="4"/>
      <c r="B13" s="4" t="s">
        <v>7</v>
      </c>
      <c r="C13" s="25">
        <v>2059</v>
      </c>
      <c r="D13" s="25">
        <v>2796</v>
      </c>
      <c r="E13" s="25">
        <v>4855</v>
      </c>
    </row>
    <row r="14" spans="1:6" s="3" customFormat="1" ht="12" customHeight="1" x14ac:dyDescent="0.2">
      <c r="A14" s="16" t="s">
        <v>13</v>
      </c>
      <c r="B14" s="16" t="s">
        <v>10</v>
      </c>
      <c r="C14" s="26">
        <v>18403</v>
      </c>
      <c r="D14" s="26">
        <v>13771</v>
      </c>
      <c r="E14" s="26">
        <v>32174</v>
      </c>
    </row>
    <row r="15" spans="1:6" s="3" customFormat="1" ht="12" customHeight="1" x14ac:dyDescent="0.2">
      <c r="A15" s="8"/>
      <c r="B15" s="8"/>
      <c r="C15" s="27"/>
      <c r="D15" s="27"/>
      <c r="E15" s="27"/>
    </row>
    <row r="16" spans="1:6" s="3" customFormat="1" ht="12" customHeight="1" x14ac:dyDescent="0.2">
      <c r="A16" s="12" t="s">
        <v>14</v>
      </c>
      <c r="B16" s="12" t="s">
        <v>10</v>
      </c>
      <c r="C16" s="28">
        <v>68632</v>
      </c>
      <c r="D16" s="28">
        <v>84727</v>
      </c>
      <c r="E16" s="28">
        <v>153359</v>
      </c>
    </row>
    <row r="17" spans="1:5" ht="12" customHeight="1" x14ac:dyDescent="0.2"/>
    <row r="18" spans="1:5" x14ac:dyDescent="0.2">
      <c r="A18" s="10" t="s">
        <v>1</v>
      </c>
      <c r="C18" s="11"/>
      <c r="D18" s="11"/>
      <c r="E18" s="11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8"/>
  <sheetViews>
    <sheetView showGridLines="0" workbookViewId="0">
      <selection activeCell="F41" sqref="F41"/>
    </sheetView>
  </sheetViews>
  <sheetFormatPr baseColWidth="10" defaultColWidth="10.85546875" defaultRowHeight="12.75" x14ac:dyDescent="0.2"/>
  <cols>
    <col min="1" max="1" width="28.7109375" style="9" customWidth="1"/>
    <col min="2" max="2" width="9.7109375" style="9" customWidth="1"/>
    <col min="3" max="4" width="18.7109375" style="9" customWidth="1"/>
    <col min="5" max="5" width="9.7109375" style="9" customWidth="1"/>
    <col min="6" max="16384" width="10.85546875" style="9"/>
  </cols>
  <sheetData>
    <row r="1" spans="1:6" s="2" customFormat="1" ht="20.100000000000001" customHeight="1" x14ac:dyDescent="0.2">
      <c r="A1" s="1" t="s">
        <v>30</v>
      </c>
    </row>
    <row r="2" spans="1:6" s="3" customFormat="1" ht="12" customHeight="1" x14ac:dyDescent="0.2">
      <c r="A2" s="12" t="s">
        <v>2</v>
      </c>
      <c r="B2" s="12"/>
      <c r="C2" s="13" t="s">
        <v>3</v>
      </c>
      <c r="D2" s="13" t="s">
        <v>4</v>
      </c>
      <c r="E2" s="14" t="s">
        <v>0</v>
      </c>
    </row>
    <row r="3" spans="1:6" s="3" customFormat="1" ht="12" customHeight="1" x14ac:dyDescent="0.2">
      <c r="A3" s="4"/>
      <c r="B3" s="4"/>
      <c r="C3" s="4"/>
      <c r="D3" s="4"/>
      <c r="E3" s="4"/>
    </row>
    <row r="4" spans="1:6" s="3" customFormat="1" ht="12" customHeight="1" x14ac:dyDescent="0.2">
      <c r="A4" s="4" t="s">
        <v>5</v>
      </c>
      <c r="B4" s="4" t="s">
        <v>6</v>
      </c>
      <c r="C4" s="25">
        <v>34302</v>
      </c>
      <c r="D4" s="25">
        <v>16081</v>
      </c>
      <c r="E4" s="25">
        <v>50383</v>
      </c>
    </row>
    <row r="5" spans="1:6" s="3" customFormat="1" ht="12" customHeight="1" x14ac:dyDescent="0.2">
      <c r="A5" s="4"/>
      <c r="B5" s="4" t="s">
        <v>7</v>
      </c>
      <c r="C5" s="25">
        <v>1083</v>
      </c>
      <c r="D5" s="25">
        <v>1766</v>
      </c>
      <c r="E5" s="25">
        <v>2849</v>
      </c>
      <c r="F5" s="6"/>
    </row>
    <row r="6" spans="1:6" s="3" customFormat="1" ht="12" customHeight="1" x14ac:dyDescent="0.2">
      <c r="A6" s="4" t="s">
        <v>8</v>
      </c>
      <c r="B6" s="4" t="s">
        <v>6</v>
      </c>
      <c r="C6" s="25">
        <v>8403</v>
      </c>
      <c r="D6" s="25">
        <v>18042</v>
      </c>
      <c r="E6" s="25">
        <v>26445</v>
      </c>
    </row>
    <row r="7" spans="1:6" s="3" customFormat="1" ht="12" customHeight="1" x14ac:dyDescent="0.2">
      <c r="A7" s="4"/>
      <c r="B7" s="4" t="s">
        <v>7</v>
      </c>
      <c r="C7" s="25">
        <v>7536</v>
      </c>
      <c r="D7" s="25">
        <v>36381</v>
      </c>
      <c r="E7" s="25">
        <v>43917</v>
      </c>
    </row>
    <row r="8" spans="1:6" s="3" customFormat="1" ht="12" customHeight="1" x14ac:dyDescent="0.2">
      <c r="A8" s="16" t="s">
        <v>9</v>
      </c>
      <c r="B8" s="16" t="s">
        <v>10</v>
      </c>
      <c r="C8" s="26">
        <v>51324</v>
      </c>
      <c r="D8" s="26">
        <v>72270</v>
      </c>
      <c r="E8" s="26">
        <v>123594</v>
      </c>
    </row>
    <row r="9" spans="1:6" s="3" customFormat="1" ht="12" customHeight="1" x14ac:dyDescent="0.2">
      <c r="A9" s="4"/>
      <c r="B9" s="4"/>
      <c r="C9" s="27"/>
      <c r="D9" s="27"/>
      <c r="E9" s="27"/>
    </row>
    <row r="10" spans="1:6" s="3" customFormat="1" ht="12" customHeight="1" x14ac:dyDescent="0.2">
      <c r="A10" s="4" t="s">
        <v>11</v>
      </c>
      <c r="B10" s="4" t="s">
        <v>6</v>
      </c>
      <c r="C10" s="25">
        <v>7782</v>
      </c>
      <c r="D10" s="25">
        <v>3640</v>
      </c>
      <c r="E10" s="25">
        <v>11422</v>
      </c>
    </row>
    <row r="11" spans="1:6" s="3" customFormat="1" ht="12" customHeight="1" x14ac:dyDescent="0.2">
      <c r="A11" s="4"/>
      <c r="B11" s="4" t="s">
        <v>7</v>
      </c>
      <c r="C11" s="25">
        <v>1663</v>
      </c>
      <c r="D11" s="25">
        <v>3414</v>
      </c>
      <c r="E11" s="25">
        <v>5077</v>
      </c>
    </row>
    <row r="12" spans="1:6" s="3" customFormat="1" ht="12" customHeight="1" x14ac:dyDescent="0.2">
      <c r="A12" s="4" t="s">
        <v>12</v>
      </c>
      <c r="B12" s="4" t="s">
        <v>6</v>
      </c>
      <c r="C12" s="25">
        <v>6943</v>
      </c>
      <c r="D12" s="25">
        <v>3499</v>
      </c>
      <c r="E12" s="25">
        <v>10442</v>
      </c>
    </row>
    <row r="13" spans="1:6" s="3" customFormat="1" ht="12" customHeight="1" x14ac:dyDescent="0.2">
      <c r="A13" s="4"/>
      <c r="B13" s="4" t="s">
        <v>7</v>
      </c>
      <c r="C13" s="25">
        <v>1939</v>
      </c>
      <c r="D13" s="25">
        <v>2710</v>
      </c>
      <c r="E13" s="25">
        <v>4649</v>
      </c>
    </row>
    <row r="14" spans="1:6" s="3" customFormat="1" ht="12" customHeight="1" x14ac:dyDescent="0.2">
      <c r="A14" s="16" t="s">
        <v>13</v>
      </c>
      <c r="B14" s="16" t="s">
        <v>10</v>
      </c>
      <c r="C14" s="26">
        <v>18327</v>
      </c>
      <c r="D14" s="26">
        <v>13263</v>
      </c>
      <c r="E14" s="26">
        <v>31590</v>
      </c>
    </row>
    <row r="15" spans="1:6" s="3" customFormat="1" ht="12" customHeight="1" x14ac:dyDescent="0.2">
      <c r="A15" s="8"/>
      <c r="B15" s="8"/>
      <c r="C15" s="27"/>
      <c r="D15" s="27"/>
      <c r="E15" s="27"/>
    </row>
    <row r="16" spans="1:6" s="3" customFormat="1" ht="12" customHeight="1" x14ac:dyDescent="0.2">
      <c r="A16" s="12" t="s">
        <v>14</v>
      </c>
      <c r="B16" s="12" t="s">
        <v>10</v>
      </c>
      <c r="C16" s="28">
        <v>69651</v>
      </c>
      <c r="D16" s="28">
        <v>85533</v>
      </c>
      <c r="E16" s="28">
        <v>155184</v>
      </c>
    </row>
    <row r="17" spans="1:5" ht="12" customHeight="1" x14ac:dyDescent="0.2"/>
    <row r="18" spans="1:5" x14ac:dyDescent="0.2">
      <c r="A18" s="10" t="s">
        <v>1</v>
      </c>
      <c r="C18" s="11"/>
      <c r="D18" s="11"/>
      <c r="E18" s="11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f:fields xmlns:f="http://schemas.fabasoft.com/folio/2007/fields">
  <f:record ref="">
    <f:field ref="objname" par="" edit="true" text="beschaeftigte_in_der_landwirtschaft_1990-2018_datenreihe_d"/>
    <f:field ref="objsubject" par="" edit="true" text=""/>
    <f:field ref="objcreatedby" par="" text="Bühlmann, Monique, BLW"/>
    <f:field ref="objcreatedat" par="" text="22.12.2018 20:58:34"/>
    <f:field ref="objchangedby" par="" text="Widmer, Conrad, BLW"/>
    <f:field ref="objmodifiedat" par="" text="05.07.2019 07:00:02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beschaeftigte_in_der_landwirtschaft_1990-2018_datenreihe_d"/>
    <f:field ref="CHPRECONFIG_1_1001_Objektname" par="" edit="true" text="beschaeftigte_in_der_landwirtschaft_1990-2018_datenreihe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9bf3339d45d5917a80521baebe32f9e2">
  <xsd:schema xmlns:xsd="http://www.w3.org/2001/XMLSchema" xmlns:xs="http://www.w3.org/2001/XMLSchema" xmlns:p="http://schemas.microsoft.com/office/2006/metadata/properties" xmlns:ns2="558044cc-f176-4c91-a0e4-bc704674ebff" xmlns:ns3="f5ad5d93-4a2a-405e-907b-cf4548c560e3" xmlns:ns4="f8fb5d9d-82aa-45fb-a5a2-d73187b91550" targetNamespace="http://schemas.microsoft.com/office/2006/metadata/properties" ma:root="true" ma:fieldsID="96bce947307d3957a3b813aeeea913aa" ns2:_="" ns3:_="" ns4:_="">
    <xsd:import namespace="558044cc-f176-4c91-a0e4-bc704674ebff"/>
    <xsd:import namespace="f5ad5d93-4a2a-405e-907b-cf4548c560e3"/>
    <xsd:import namespace="f8fb5d9d-82aa-45fb-a5a2-d73187b91550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  <xsd:element ref="ns4:Datu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b5d9d-82aa-45fb-a5a2-d73187b91550" elementFormDefault="qualified">
    <xsd:import namespace="http://schemas.microsoft.com/office/2006/documentManagement/types"/>
    <xsd:import namespace="http://schemas.microsoft.com/office/infopath/2007/PartnerControls"/>
    <xsd:element name="Datum" ma:index="13" nillable="true" ma:displayName="Datum" ma:format="DateOnly" ma:internalName="Datum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um xmlns="f8fb5d9d-82aa-45fb-a5a2-d73187b91550" xsi:nil="true"/>
    <Versionsdatum xmlns="558044cc-f176-4c91-a0e4-bc704674ebff" xsi:nil="true"/>
    <Dokument_x0020_Status xmlns="558044cc-f176-4c91-a0e4-bc704674ebff">Vorlage</Dokument_x0020_Status>
    <Dokument_x0020_Version xmlns="558044cc-f176-4c91-a0e4-bc704674ebff" xsi:nil="true"/>
  </documentManagement>
</p:propertie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2.xml><?xml version="1.0" encoding="utf-8"?>
<ds:datastoreItem xmlns:ds="http://schemas.openxmlformats.org/officeDocument/2006/customXml" ds:itemID="{106B88A0-50F8-4D8A-972D-3DA2D03ADE7E}"/>
</file>

<file path=customXml/itemProps3.xml><?xml version="1.0" encoding="utf-8"?>
<ds:datastoreItem xmlns:ds="http://schemas.openxmlformats.org/officeDocument/2006/customXml" ds:itemID="{488E4182-2F46-40B3-8DA0-32476535AF8D}"/>
</file>

<file path=customXml/itemProps4.xml><?xml version="1.0" encoding="utf-8"?>
<ds:datastoreItem xmlns:ds="http://schemas.openxmlformats.org/officeDocument/2006/customXml" ds:itemID="{DD9EEB33-445D-4F3B-ABD5-4DB77E769EDB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24</vt:i4>
      </vt:variant>
    </vt:vector>
  </HeadingPairs>
  <TitlesOfParts>
    <vt:vector size="24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Barth Lukas BLW</cp:lastModifiedBy>
  <cp:lastPrinted>2012-12-14T12:02:16Z</cp:lastPrinted>
  <dcterms:created xsi:type="dcterms:W3CDTF">2001-02-01T15:10:45Z</dcterms:created>
  <dcterms:modified xsi:type="dcterms:W3CDTF">2024-07-16T08:47:11Z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COO.2101.101.4.1381057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Bühlmann Monique, BLW</vt:lpwstr>
  </property>
  <property fmtid="{D5CDD505-2E9C-101B-9397-08002B2CF9AE}" pid="10" name="FSC#COOELAK@1.1001:OwnerExtension">
    <vt:lpwstr>+41 58 462 59 38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Direktionsbereich Politik, Recht und Ressourcen (DBPRR / BLW)</vt:lpwstr>
  </property>
  <property fmtid="{D5CDD505-2E9C-101B-9397-08002B2CF9AE}" pid="17" name="FSC#COOELAK@1.1001:CreatedAt">
    <vt:lpwstr>22.12.2018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*COO.2101.101.4.1381057*</vt:lpwstr>
  </property>
  <property fmtid="{D5CDD505-2E9C-101B-9397-08002B2CF9AE}" pid="21" name="FSC#COOELAK@1.1001:RefBarCode">
    <vt:lpwstr>*COO.2101.101.4.1381045*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beschaeftigte_in_der_landwirtschaft_1990-2018_datenreihe_d</vt:lpwstr>
  </property>
  <property fmtid="{D5CDD505-2E9C-101B-9397-08002B2CF9AE}" pid="35" name="FSC#EVDCFG@15.1400:Dossierref">
    <vt:lpwstr>032.1-00006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bln</vt:lpwstr>
  </property>
  <property fmtid="{D5CDD505-2E9C-101B-9397-08002B2CF9AE}" pid="40" name="FSC#EVDCFG@15.1400:FileRespHome">
    <vt:lpwstr>Bern</vt:lpwstr>
  </property>
  <property fmtid="{D5CDD505-2E9C-101B-9397-08002B2CF9AE}" pid="41" name="FSC#EVDCFG@15.1400:DossierBarCode">
    <vt:lpwstr/>
  </property>
  <property fmtid="{D5CDD505-2E9C-101B-9397-08002B2CF9AE}" pid="42" name="FSC#EVDCFG@15.1400:SubDossierBarCode">
    <vt:lpwstr/>
  </property>
  <property fmtid="{D5CDD505-2E9C-101B-9397-08002B2CF9AE}" pid="43" name="FSC#EVDCFG@15.1400:FileRespStreet">
    <vt:lpwstr>Schwarzenburgstrasse 165</vt:lpwstr>
  </property>
  <property fmtid="{D5CDD505-2E9C-101B-9397-08002B2CF9AE}" pid="44" name="FSC#EVDCFG@15.1400:FileRespZipCode">
    <vt:lpwstr>3003</vt:lpwstr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2</vt:lpwstr>
  </property>
  <property fmtid="{D5CDD505-2E9C-101B-9397-08002B2CF9AE}" pid="84" name="FSC#EVDCFG@15.1400:ActualVersionCreatedAt">
    <vt:lpwstr>2019-07-04T13:53:08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032.1-00006/00003/00001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FSCFOLIO@1.1001:docpropproject">
    <vt:lpwstr/>
  </property>
  <property fmtid="{D5CDD505-2E9C-101B-9397-08002B2CF9AE}" pid="125" name="ContentTypeId">
    <vt:lpwstr>0x0101002F9FFC2F4692C040A9D99914B314900F00242779CB3C7E2A409FF6832E71E7837E</vt:lpwstr>
  </property>
</Properties>
</file>